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tabRatio="900" firstSheet="15" activeTab="20"/>
  </bookViews>
  <sheets>
    <sheet name="девоч.2004" sheetId="1" r:id="rId1"/>
    <sheet name="ст.девоч.2002-2003" sheetId="2" r:id="rId2"/>
    <sheet name="мл. девуш2000-2001" sheetId="3" r:id="rId3"/>
    <sheet name="ст.девуш.1998-1999" sheetId="4" r:id="rId4"/>
    <sheet name="мал.дц2005" sheetId="5" r:id="rId5"/>
    <sheet name="дети дц2004" sheetId="6" r:id="rId6"/>
    <sheet name="кад. дц2003" sheetId="7" r:id="rId7"/>
    <sheet name="мл.юн.дц2002" sheetId="8" r:id="rId8"/>
    <sheet name="юн.дц2000-2001" sheetId="9" r:id="rId9"/>
    <sheet name="ст.юн.дц1998-1999" sheetId="10" r:id="rId10"/>
    <sheet name="мал.дв2005" sheetId="11" r:id="rId11"/>
    <sheet name="дети дв2004" sheetId="12" r:id="rId12"/>
    <sheet name="кад.дв2003" sheetId="13" r:id="rId13"/>
    <sheet name="мл.юн.дв2002" sheetId="14" r:id="rId14"/>
    <sheet name="юн.дв.2000-2001" sheetId="15" r:id="rId15"/>
    <sheet name="ст.юн.дв1998-1999" sheetId="16" r:id="rId16"/>
    <sheet name="ком.зач." sheetId="17" r:id="rId17"/>
    <sheet name="эстафета" sheetId="18" r:id="rId18"/>
    <sheet name="дубль ДВ" sheetId="19" r:id="rId19"/>
    <sheet name="дубль ДЦ" sheetId="20" r:id="rId20"/>
    <sheet name="Лист1" sheetId="21" r:id="rId21"/>
  </sheets>
  <definedNames/>
  <calcPr calcId="145621"/>
</workbook>
</file>

<file path=xl/sharedStrings.xml><?xml version="1.0" encoding="utf-8"?>
<sst xmlns="http://schemas.openxmlformats.org/spreadsheetml/2006/main" count="2490" uniqueCount="427">
  <si>
    <t xml:space="preserve">                                                                Общественная организация "Федерация гиревого спорта Алтайского края"</t>
  </si>
  <si>
    <t xml:space="preserve">                                                                       Управление Алтайского края по физической культуре и спорту</t>
  </si>
  <si>
    <t>Федерация гиревого спорта Алтайского края</t>
  </si>
  <si>
    <t>10 минут</t>
  </si>
  <si>
    <t xml:space="preserve">число  </t>
  </si>
  <si>
    <t>месяц</t>
  </si>
  <si>
    <t xml:space="preserve">год </t>
  </si>
  <si>
    <t xml:space="preserve">     Протокол</t>
  </si>
  <si>
    <t xml:space="preserve">В е с   г и р ь - </t>
  </si>
  <si>
    <t>Рывок</t>
  </si>
  <si>
    <t>Открытое лично-командное первенство Алтайского края по гиревому спорту</t>
  </si>
  <si>
    <t>место</t>
  </si>
  <si>
    <t>Фамилия и имя участницы</t>
  </si>
  <si>
    <t>год рождения</t>
  </si>
  <si>
    <t>вес участника</t>
  </si>
  <si>
    <t>звание разряд</t>
  </si>
  <si>
    <t>команда</t>
  </si>
  <si>
    <t>вес гири</t>
  </si>
  <si>
    <t>коэффициент</t>
  </si>
  <si>
    <t>рывок</t>
  </si>
  <si>
    <t>итог</t>
  </si>
  <si>
    <t>командные очки(абсолют)</t>
  </si>
  <si>
    <t>выполнен разр</t>
  </si>
  <si>
    <t>фамилия и инициалы тренера</t>
  </si>
  <si>
    <t>вызов</t>
  </si>
  <si>
    <t>помост</t>
  </si>
  <si>
    <t xml:space="preserve">             Длинный цикл</t>
  </si>
  <si>
    <t>Фамилия и имя участника</t>
  </si>
  <si>
    <t>толчок</t>
  </si>
  <si>
    <t>выполненный разряд</t>
  </si>
  <si>
    <t>выполнен разряд</t>
  </si>
  <si>
    <t>Двоеборье</t>
  </si>
  <si>
    <t>сумма</t>
  </si>
  <si>
    <t>название команды</t>
  </si>
  <si>
    <t>результат</t>
  </si>
  <si>
    <t>дети ДЦ</t>
  </si>
  <si>
    <t>юн.ДЦ</t>
  </si>
  <si>
    <t>ст.юн.ДЦ</t>
  </si>
  <si>
    <t>мал.ДЦ</t>
  </si>
  <si>
    <t>мал.ДВ</t>
  </si>
  <si>
    <t>дети ДВ</t>
  </si>
  <si>
    <t>кад.ДВ</t>
  </si>
  <si>
    <t>кад. ДЦ</t>
  </si>
  <si>
    <t>мл.юн.ДЦ</t>
  </si>
  <si>
    <t>юн.ДВ</t>
  </si>
  <si>
    <t>ст.юн.ДВ</t>
  </si>
  <si>
    <t>девочки</t>
  </si>
  <si>
    <t>ст.девоч</t>
  </si>
  <si>
    <t>мл.девуш</t>
  </si>
  <si>
    <t>ст.девуш</t>
  </si>
  <si>
    <t>среди районов и городов (8 результатов в зачет)</t>
  </si>
  <si>
    <t>Судья на помосте:</t>
  </si>
  <si>
    <t>Главный судья соревнований:</t>
  </si>
  <si>
    <t>Главный секретарь соревнований:</t>
  </si>
  <si>
    <t>б/р</t>
  </si>
  <si>
    <t>I</t>
  </si>
  <si>
    <t>Iюн</t>
  </si>
  <si>
    <t>III</t>
  </si>
  <si>
    <t>IIюн</t>
  </si>
  <si>
    <t>Каньшин А.Е.</t>
  </si>
  <si>
    <t>мл.юн.ДВ</t>
  </si>
  <si>
    <t xml:space="preserve"> </t>
  </si>
  <si>
    <t xml:space="preserve">                                   среди детей и юношей </t>
  </si>
  <si>
    <t>ПУ - 64</t>
  </si>
  <si>
    <t xml:space="preserve">                                   среди детей и юношей</t>
  </si>
  <si>
    <t>с.Залесово</t>
  </si>
  <si>
    <t xml:space="preserve">                                   среди детей и юношей памяти </t>
  </si>
  <si>
    <t xml:space="preserve">                                   среди детей  и юношей </t>
  </si>
  <si>
    <t>№ п/п</t>
  </si>
  <si>
    <t>Итого</t>
  </si>
  <si>
    <t>Результат на этапе</t>
  </si>
  <si>
    <t>Эстафета</t>
  </si>
  <si>
    <t>3 минуты - 5 этапов</t>
  </si>
  <si>
    <r>
      <t>Регламент времени -</t>
    </r>
    <r>
      <rPr>
        <sz val="11"/>
        <color theme="1"/>
        <rFont val="Cambria"/>
        <family val="1"/>
        <scheme val="major"/>
      </rPr>
      <t xml:space="preserve"> </t>
    </r>
  </si>
  <si>
    <r>
      <t>кадеты</t>
    </r>
    <r>
      <rPr>
        <b/>
        <sz val="10"/>
        <rFont val="Cambria"/>
        <family val="1"/>
        <scheme val="major"/>
      </rPr>
      <t xml:space="preserve">        </t>
    </r>
    <r>
      <rPr>
        <sz val="10"/>
        <rFont val="Cambria"/>
        <family val="1"/>
        <scheme val="major"/>
      </rPr>
      <t>10 - 12 -14 - 16 - 20 кг</t>
    </r>
  </si>
  <si>
    <r>
      <t>до 43 кг</t>
    </r>
    <r>
      <rPr>
        <sz val="10"/>
        <rFont val="Cambria"/>
        <family val="1"/>
        <scheme val="major"/>
      </rPr>
      <t>(1,2)</t>
    </r>
  </si>
  <si>
    <r>
      <t>до 48 кг</t>
    </r>
    <r>
      <rPr>
        <sz val="10"/>
        <rFont val="Cambria"/>
        <family val="1"/>
        <scheme val="major"/>
      </rPr>
      <t>(1,1)</t>
    </r>
  </si>
  <si>
    <r>
      <t>до 53 кг</t>
    </r>
    <r>
      <rPr>
        <sz val="10"/>
        <rFont val="Cambria"/>
        <family val="1"/>
        <scheme val="major"/>
      </rPr>
      <t>(1,05)</t>
    </r>
  </si>
  <si>
    <r>
      <t>св. 53 кг</t>
    </r>
    <r>
      <rPr>
        <sz val="10"/>
        <rFont val="Cambria"/>
        <family val="1"/>
        <scheme val="major"/>
      </rPr>
      <t>(1,0)</t>
    </r>
  </si>
  <si>
    <r>
      <t>до 43 кг</t>
    </r>
    <r>
      <rPr>
        <sz val="11"/>
        <rFont val="Cambria"/>
        <family val="1"/>
        <scheme val="major"/>
      </rPr>
      <t>(1,2)</t>
    </r>
  </si>
  <si>
    <r>
      <t>до 48 кг</t>
    </r>
    <r>
      <rPr>
        <sz val="11"/>
        <rFont val="Cambria"/>
        <family val="1"/>
        <scheme val="major"/>
      </rPr>
      <t>(1,1)</t>
    </r>
  </si>
  <si>
    <r>
      <t>св. 53 кг</t>
    </r>
    <r>
      <rPr>
        <sz val="11"/>
        <rFont val="Cambria"/>
        <family val="1"/>
        <scheme val="major"/>
      </rPr>
      <t>(1,0)</t>
    </r>
  </si>
  <si>
    <r>
      <t>кадеты</t>
    </r>
    <r>
      <rPr>
        <b/>
        <sz val="11"/>
        <rFont val="Cambria"/>
        <family val="1"/>
        <scheme val="major"/>
      </rPr>
      <t xml:space="preserve">    </t>
    </r>
    <r>
      <rPr>
        <sz val="11"/>
        <rFont val="Cambria"/>
        <family val="1"/>
        <scheme val="major"/>
      </rPr>
      <t>10 - 12 -14 - 16 - 20 кг</t>
    </r>
  </si>
  <si>
    <t>Торопов Сергей</t>
  </si>
  <si>
    <t>Герасимов В.В.</t>
  </si>
  <si>
    <t>Романов Кирилл</t>
  </si>
  <si>
    <t>Жданович Евгений</t>
  </si>
  <si>
    <t>Романов Никита</t>
  </si>
  <si>
    <t>Онофриенко Александр</t>
  </si>
  <si>
    <t>Балабанов Дмитрий</t>
  </si>
  <si>
    <t>Соломатова Виктория</t>
  </si>
  <si>
    <r>
      <t xml:space="preserve">Девочки </t>
    </r>
    <r>
      <rPr>
        <b/>
        <sz val="10"/>
        <rFont val="Cambria"/>
        <family val="1"/>
        <scheme val="major"/>
      </rPr>
      <t xml:space="preserve">        </t>
    </r>
    <r>
      <rPr>
        <sz val="10"/>
        <rFont val="Cambria"/>
        <family val="1"/>
        <scheme val="major"/>
      </rPr>
      <t>6 - 8 -10 -12 -14 кг</t>
    </r>
  </si>
  <si>
    <r>
      <t>до 43 кг</t>
    </r>
    <r>
      <rPr>
        <sz val="10"/>
        <rFont val="Cambria"/>
        <family val="1"/>
        <scheme val="major"/>
      </rPr>
      <t>(1,1)</t>
    </r>
  </si>
  <si>
    <r>
      <t>ст. девочки</t>
    </r>
    <r>
      <rPr>
        <b/>
        <sz val="10"/>
        <rFont val="Cambria"/>
        <family val="1"/>
        <scheme val="major"/>
      </rPr>
      <t xml:space="preserve">           </t>
    </r>
    <r>
      <rPr>
        <sz val="10"/>
        <rFont val="Cambria"/>
        <family val="1"/>
        <scheme val="major"/>
      </rPr>
      <t>8 - 10 -12 -14 -16 кг</t>
    </r>
  </si>
  <si>
    <r>
      <t xml:space="preserve">до 48 кг </t>
    </r>
    <r>
      <rPr>
        <sz val="10"/>
        <rFont val="Cambria"/>
        <family val="1"/>
        <scheme val="major"/>
      </rPr>
      <t>(1,1)</t>
    </r>
  </si>
  <si>
    <r>
      <t xml:space="preserve">до 48 кг </t>
    </r>
    <r>
      <rPr>
        <sz val="10"/>
        <rFont val="Cambria"/>
        <family val="1"/>
        <scheme val="major"/>
      </rPr>
      <t>(1,3)</t>
    </r>
  </si>
  <si>
    <r>
      <t>до 58 кг</t>
    </r>
    <r>
      <rPr>
        <sz val="10"/>
        <rFont val="Cambria"/>
        <family val="1"/>
        <scheme val="major"/>
      </rPr>
      <t>(1,1)</t>
    </r>
  </si>
  <si>
    <r>
      <t>св. 58 кг</t>
    </r>
    <r>
      <rPr>
        <sz val="10"/>
        <rFont val="Cambria"/>
        <family val="1"/>
        <scheme val="major"/>
      </rPr>
      <t>(1,0)</t>
    </r>
  </si>
  <si>
    <r>
      <t xml:space="preserve">Мл.девушки </t>
    </r>
    <r>
      <rPr>
        <b/>
        <sz val="10"/>
        <rFont val="Cambria"/>
        <family val="1"/>
        <scheme val="major"/>
      </rPr>
      <t xml:space="preserve"> </t>
    </r>
    <r>
      <rPr>
        <sz val="10"/>
        <rFont val="Cambria"/>
        <family val="1"/>
        <scheme val="major"/>
      </rPr>
      <t>10 - 12 -14 -16 -20 кг</t>
    </r>
  </si>
  <si>
    <r>
      <t>малыши</t>
    </r>
    <r>
      <rPr>
        <b/>
        <sz val="10"/>
        <rFont val="Cambria"/>
        <family val="1"/>
        <scheme val="major"/>
      </rPr>
      <t xml:space="preserve">           </t>
    </r>
    <r>
      <rPr>
        <sz val="10"/>
        <rFont val="Cambria"/>
        <family val="1"/>
        <scheme val="major"/>
      </rPr>
      <t>6 - 8 -10 - 12 -14 кг</t>
    </r>
  </si>
  <si>
    <r>
      <t>до 38 кг</t>
    </r>
    <r>
      <rPr>
        <sz val="10"/>
        <rFont val="Cambria"/>
        <family val="1"/>
        <scheme val="major"/>
      </rPr>
      <t>(1,1)</t>
    </r>
  </si>
  <si>
    <r>
      <t>до 43 кг</t>
    </r>
    <r>
      <rPr>
        <sz val="10"/>
        <rFont val="Cambria"/>
        <family val="1"/>
        <scheme val="major"/>
      </rPr>
      <t>(1,05)</t>
    </r>
  </si>
  <si>
    <r>
      <t>дети</t>
    </r>
    <r>
      <rPr>
        <b/>
        <sz val="10"/>
        <rFont val="Cambria"/>
        <family val="1"/>
        <scheme val="major"/>
      </rPr>
      <t xml:space="preserve">        </t>
    </r>
    <r>
      <rPr>
        <sz val="10"/>
        <rFont val="Cambria"/>
        <family val="1"/>
        <scheme val="major"/>
      </rPr>
      <t>8 - 10 -12 - 14 -16 кг</t>
    </r>
  </si>
  <si>
    <r>
      <t>до 33 кг</t>
    </r>
    <r>
      <rPr>
        <sz val="10"/>
        <rFont val="Cambria"/>
        <family val="1"/>
        <scheme val="major"/>
      </rPr>
      <t>(1,3)</t>
    </r>
  </si>
  <si>
    <r>
      <t>до 38 кг</t>
    </r>
    <r>
      <rPr>
        <sz val="10"/>
        <rFont val="Cambria"/>
        <family val="1"/>
        <scheme val="major"/>
      </rPr>
      <t>(1,2)</t>
    </r>
  </si>
  <si>
    <r>
      <t>48 кг +</t>
    </r>
    <r>
      <rPr>
        <sz val="10"/>
        <rFont val="Cambria"/>
        <family val="1"/>
        <scheme val="major"/>
      </rPr>
      <t>(1,0)</t>
    </r>
  </si>
  <si>
    <r>
      <t>Мл.юноши</t>
    </r>
    <r>
      <rPr>
        <b/>
        <sz val="10"/>
        <rFont val="Cambria"/>
        <family val="1"/>
        <scheme val="major"/>
      </rPr>
      <t xml:space="preserve">     </t>
    </r>
    <r>
      <rPr>
        <sz val="10"/>
        <rFont val="Cambria"/>
        <family val="1"/>
        <scheme val="major"/>
      </rPr>
      <t>12 - 14 -16 - 20 -24 кг</t>
    </r>
  </si>
  <si>
    <r>
      <t>до 53 кг</t>
    </r>
    <r>
      <rPr>
        <sz val="10"/>
        <rFont val="Cambria"/>
        <family val="1"/>
        <scheme val="major"/>
      </rPr>
      <t>(1,1)</t>
    </r>
  </si>
  <si>
    <r>
      <t>до 58 кг</t>
    </r>
    <r>
      <rPr>
        <sz val="10"/>
        <rFont val="Cambria"/>
        <family val="1"/>
        <scheme val="major"/>
      </rPr>
      <t>(1,05)</t>
    </r>
  </si>
  <si>
    <r>
      <t>Юноши</t>
    </r>
    <r>
      <rPr>
        <b/>
        <sz val="10"/>
        <rFont val="Cambria"/>
        <family val="1"/>
        <scheme val="major"/>
      </rPr>
      <t xml:space="preserve">         </t>
    </r>
    <r>
      <rPr>
        <sz val="10"/>
        <rFont val="Cambria"/>
        <family val="1"/>
        <scheme val="major"/>
      </rPr>
      <t>14 - 16 -20 - 24 -28 кг</t>
    </r>
  </si>
  <si>
    <r>
      <rPr>
        <b/>
        <sz val="11"/>
        <color theme="1"/>
        <rFont val="Cambria"/>
        <family val="1"/>
        <scheme val="major"/>
      </rPr>
      <t>до 48 кг</t>
    </r>
    <r>
      <rPr>
        <sz val="11"/>
        <color theme="1"/>
        <rFont val="Cambria"/>
        <family val="1"/>
        <scheme val="major"/>
      </rPr>
      <t>(1,55)</t>
    </r>
  </si>
  <si>
    <r>
      <t>до 58 кг(</t>
    </r>
    <r>
      <rPr>
        <sz val="10"/>
        <rFont val="Cambria"/>
        <family val="1"/>
        <scheme val="major"/>
      </rPr>
      <t>1,35)</t>
    </r>
  </si>
  <si>
    <r>
      <t>до 63 кг</t>
    </r>
    <r>
      <rPr>
        <sz val="10"/>
        <rFont val="Cambria"/>
        <family val="1"/>
        <scheme val="major"/>
      </rPr>
      <t>(1,25)</t>
    </r>
  </si>
  <si>
    <r>
      <t>до 68 кг</t>
    </r>
    <r>
      <rPr>
        <sz val="10"/>
        <rFont val="Cambria"/>
        <family val="1"/>
        <scheme val="major"/>
      </rPr>
      <t>(1,15)</t>
    </r>
  </si>
  <si>
    <r>
      <t>до 73 кг</t>
    </r>
    <r>
      <rPr>
        <sz val="10"/>
        <rFont val="Cambria"/>
        <family val="1"/>
        <scheme val="major"/>
      </rPr>
      <t>(1,05)</t>
    </r>
  </si>
  <si>
    <r>
      <t>св. 73 кг</t>
    </r>
    <r>
      <rPr>
        <sz val="10"/>
        <rFont val="Cambria"/>
        <family val="1"/>
        <scheme val="major"/>
      </rPr>
      <t>(1,0)</t>
    </r>
  </si>
  <si>
    <r>
      <t>Ст.юноши</t>
    </r>
    <r>
      <rPr>
        <b/>
        <sz val="10"/>
        <rFont val="Cambria"/>
        <family val="1"/>
        <scheme val="major"/>
      </rPr>
      <t xml:space="preserve">      </t>
    </r>
    <r>
      <rPr>
        <sz val="10"/>
        <rFont val="Cambria"/>
        <family val="1"/>
        <scheme val="major"/>
      </rPr>
      <t>16 - 20 -24 - 28 - 32 кг</t>
    </r>
  </si>
  <si>
    <r>
      <t>до 63 кг</t>
    </r>
    <r>
      <rPr>
        <sz val="10"/>
        <rFont val="Cambria"/>
        <family val="1"/>
        <scheme val="major"/>
      </rPr>
      <t>(1,45)</t>
    </r>
  </si>
  <si>
    <r>
      <t>до 68 кг</t>
    </r>
    <r>
      <rPr>
        <sz val="10"/>
        <rFont val="Cambria"/>
        <family val="1"/>
        <scheme val="major"/>
      </rPr>
      <t>(1,35)</t>
    </r>
  </si>
  <si>
    <r>
      <t>до 73 кг</t>
    </r>
    <r>
      <rPr>
        <sz val="10"/>
        <rFont val="Cambria"/>
        <family val="1"/>
        <scheme val="major"/>
      </rPr>
      <t>1,25)</t>
    </r>
  </si>
  <si>
    <r>
      <t>до 85 кг</t>
    </r>
    <r>
      <rPr>
        <sz val="10"/>
        <rFont val="Cambria"/>
        <family val="1"/>
        <scheme val="major"/>
      </rPr>
      <t>(1,05)</t>
    </r>
  </si>
  <si>
    <r>
      <t>св. 85 кг</t>
    </r>
    <r>
      <rPr>
        <sz val="10"/>
        <rFont val="Cambria"/>
        <family val="1"/>
        <scheme val="major"/>
      </rPr>
      <t>(1,0)</t>
    </r>
  </si>
  <si>
    <r>
      <t>ст. девушки</t>
    </r>
    <r>
      <rPr>
        <b/>
        <sz val="10"/>
        <rFont val="Cambria"/>
        <family val="1"/>
        <scheme val="major"/>
      </rPr>
      <t xml:space="preserve">         </t>
    </r>
    <r>
      <rPr>
        <sz val="10"/>
        <rFont val="Cambria"/>
        <family val="1"/>
        <scheme val="major"/>
      </rPr>
      <t>12 - 14 -16 -20 -24 кг</t>
    </r>
  </si>
  <si>
    <r>
      <t>2003 г.р.</t>
    </r>
    <r>
      <rPr>
        <sz val="11"/>
        <color theme="1"/>
        <rFont val="Cambria"/>
        <family val="1"/>
        <scheme val="major"/>
      </rPr>
      <t xml:space="preserve">   0,75 -1 -1,5 - 2 - 4 (к)</t>
    </r>
  </si>
  <si>
    <r>
      <t>св. 48 кг(</t>
    </r>
    <r>
      <rPr>
        <sz val="10"/>
        <rFont val="Cambria"/>
        <family val="1"/>
        <scheme val="major"/>
      </rPr>
      <t>1,0)</t>
    </r>
  </si>
  <si>
    <r>
      <t>до 58 кг</t>
    </r>
    <r>
      <rPr>
        <sz val="10"/>
        <rFont val="Cambria"/>
        <family val="1"/>
        <scheme val="major"/>
      </rPr>
      <t>(1,35)</t>
    </r>
  </si>
  <si>
    <r>
      <t xml:space="preserve">Ст.юноши </t>
    </r>
    <r>
      <rPr>
        <b/>
        <sz val="10"/>
        <rFont val="Cambria"/>
        <family val="1"/>
        <scheme val="major"/>
      </rPr>
      <t xml:space="preserve">     </t>
    </r>
    <r>
      <rPr>
        <sz val="10"/>
        <rFont val="Cambria"/>
        <family val="1"/>
        <scheme val="major"/>
      </rPr>
      <t>16 - 20 -24 - 28 - 32 кг</t>
    </r>
  </si>
  <si>
    <r>
      <t>до 73 кг</t>
    </r>
    <r>
      <rPr>
        <sz val="10"/>
        <rFont val="Cambria"/>
        <family val="1"/>
        <scheme val="major"/>
      </rPr>
      <t>(1,25)</t>
    </r>
  </si>
  <si>
    <t>СК "Святозар"</t>
  </si>
  <si>
    <t>Бердышев Д.Г.</t>
  </si>
  <si>
    <t>Чирков Алексей</t>
  </si>
  <si>
    <t>Горев Дмитрий</t>
  </si>
  <si>
    <t>II</t>
  </si>
  <si>
    <t>ДЮСШ Алейского района</t>
  </si>
  <si>
    <t>Перевозчиков Игорь</t>
  </si>
  <si>
    <t>Петропавловская ДЮСШ</t>
  </si>
  <si>
    <t>Десятов А.П.</t>
  </si>
  <si>
    <t>Лопатин Игорь</t>
  </si>
  <si>
    <t>Толмасов Артур</t>
  </si>
  <si>
    <t>Жуков Роман</t>
  </si>
  <si>
    <t>Капустина Е.А.</t>
  </si>
  <si>
    <t>Занин Владимир</t>
  </si>
  <si>
    <t>Глущенко Дмитрий</t>
  </si>
  <si>
    <t>Андреев Егор</t>
  </si>
  <si>
    <t>Тимофеев Артем</t>
  </si>
  <si>
    <t>Шиляев Артем</t>
  </si>
  <si>
    <t>Иванов Евгений</t>
  </si>
  <si>
    <t>Плохотин Павел</t>
  </si>
  <si>
    <t>Чаус Виталий</t>
  </si>
  <si>
    <t>Жудин Павел</t>
  </si>
  <si>
    <t>Демьянов Владимир</t>
  </si>
  <si>
    <t>Дедусенко Владислав</t>
  </si>
  <si>
    <t>Шебалина Анна</t>
  </si>
  <si>
    <t>Сизинцев А.Н.</t>
  </si>
  <si>
    <t>Шипунова Татьяна</t>
  </si>
  <si>
    <t>Зелюкина Анастасия</t>
  </si>
  <si>
    <t>Коровников Кирилл</t>
  </si>
  <si>
    <t>Александров Илья</t>
  </si>
  <si>
    <t>Казанцев Антон</t>
  </si>
  <si>
    <t>Нечаев Анатолий</t>
  </si>
  <si>
    <t>Микшин Сергей</t>
  </si>
  <si>
    <t>1-1</t>
  </si>
  <si>
    <t>1-2</t>
  </si>
  <si>
    <t>1-3</t>
  </si>
  <si>
    <t>1-4</t>
  </si>
  <si>
    <t>2-1</t>
  </si>
  <si>
    <t>2-2</t>
  </si>
  <si>
    <t>2-3</t>
  </si>
  <si>
    <t>2-4</t>
  </si>
  <si>
    <t>3-1</t>
  </si>
  <si>
    <t>3-2</t>
  </si>
  <si>
    <t>3-3</t>
  </si>
  <si>
    <t>3-4</t>
  </si>
  <si>
    <t>4-2</t>
  </si>
  <si>
    <t>4-3</t>
  </si>
  <si>
    <t>4-4</t>
  </si>
  <si>
    <t>5-1</t>
  </si>
  <si>
    <t>5-2</t>
  </si>
  <si>
    <t>5-3</t>
  </si>
  <si>
    <t>5-4</t>
  </si>
  <si>
    <t>6-1</t>
  </si>
  <si>
    <t>6-2</t>
  </si>
  <si>
    <t>6-3</t>
  </si>
  <si>
    <t>6-4</t>
  </si>
  <si>
    <t>7-1</t>
  </si>
  <si>
    <t>7-2</t>
  </si>
  <si>
    <t>7-3</t>
  </si>
  <si>
    <t>7-4</t>
  </si>
  <si>
    <t>8-1</t>
  </si>
  <si>
    <t>8-2</t>
  </si>
  <si>
    <t>8-3</t>
  </si>
  <si>
    <t>8-4</t>
  </si>
  <si>
    <t>9-1</t>
  </si>
  <si>
    <t>9-2</t>
  </si>
  <si>
    <t>9-3</t>
  </si>
  <si>
    <t>9-4</t>
  </si>
  <si>
    <t>10-1</t>
  </si>
  <si>
    <t>10-2</t>
  </si>
  <si>
    <t>10-3</t>
  </si>
  <si>
    <t>10-4</t>
  </si>
  <si>
    <t>11-1</t>
  </si>
  <si>
    <t>11-2</t>
  </si>
  <si>
    <t>11-3</t>
  </si>
  <si>
    <t>11-4</t>
  </si>
  <si>
    <t>12-1</t>
  </si>
  <si>
    <t>12-2</t>
  </si>
  <si>
    <t>12-3</t>
  </si>
  <si>
    <t>12-4</t>
  </si>
  <si>
    <t>13-1</t>
  </si>
  <si>
    <t>13-2</t>
  </si>
  <si>
    <t>13-3</t>
  </si>
  <si>
    <t>13-4</t>
  </si>
  <si>
    <t>14-1</t>
  </si>
  <si>
    <t>14-2</t>
  </si>
  <si>
    <t>14-3</t>
  </si>
  <si>
    <t>14-4</t>
  </si>
  <si>
    <r>
      <t>до 58 кг</t>
    </r>
    <r>
      <rPr>
        <sz val="10"/>
        <rFont val="Cambria"/>
        <family val="1"/>
        <scheme val="major"/>
      </rPr>
      <t>(1,2)</t>
    </r>
  </si>
  <si>
    <r>
      <t>до 63кг</t>
    </r>
    <r>
      <rPr>
        <sz val="10"/>
        <rFont val="Cambria"/>
        <family val="1"/>
        <scheme val="major"/>
      </rPr>
      <t>(1,1)</t>
    </r>
  </si>
  <si>
    <r>
      <t>св. 63 кг</t>
    </r>
    <r>
      <rPr>
        <sz val="11"/>
        <color theme="1"/>
        <rFont val="Cambria"/>
        <family val="1"/>
        <scheme val="major"/>
      </rPr>
      <t>(1,0)</t>
    </r>
  </si>
  <si>
    <t>1</t>
  </si>
  <si>
    <t>2</t>
  </si>
  <si>
    <t>3</t>
  </si>
  <si>
    <t>4</t>
  </si>
  <si>
    <t>5</t>
  </si>
  <si>
    <t>Ряполов Данил</t>
  </si>
  <si>
    <t>Савин М.А. - 1 категория</t>
  </si>
  <si>
    <t>Дергунов В.Г.-1 категор</t>
  </si>
  <si>
    <t>Каньшин А.Е. - ВК</t>
  </si>
  <si>
    <t xml:space="preserve">         Главный секретарь соревнований:</t>
  </si>
  <si>
    <t>Радочин Виктор</t>
  </si>
  <si>
    <t>Бобришева Е.К. - ВК</t>
  </si>
  <si>
    <t>марта</t>
  </si>
  <si>
    <t>г. Бийск</t>
  </si>
  <si>
    <r>
      <t xml:space="preserve">св. 48 кг </t>
    </r>
    <r>
      <rPr>
        <sz val="11"/>
        <rFont val="Cambria"/>
        <family val="1"/>
        <scheme val="major"/>
      </rPr>
      <t>(1,0)</t>
    </r>
  </si>
  <si>
    <r>
      <t xml:space="preserve">до 48 кг </t>
    </r>
    <r>
      <rPr>
        <sz val="10"/>
        <rFont val="Cambria"/>
        <family val="1"/>
        <scheme val="major"/>
      </rPr>
      <t>(1,05)</t>
    </r>
  </si>
  <si>
    <r>
      <t xml:space="preserve">до 43 кг </t>
    </r>
    <r>
      <rPr>
        <sz val="10"/>
        <rFont val="Cambria"/>
        <family val="1"/>
        <scheme val="major"/>
      </rPr>
      <t>(1,1)</t>
    </r>
  </si>
  <si>
    <r>
      <t>2004 г.р. и мл.</t>
    </r>
    <r>
      <rPr>
        <sz val="11"/>
        <color theme="1"/>
        <rFont val="Cambria"/>
        <family val="1"/>
        <scheme val="major"/>
      </rPr>
      <t xml:space="preserve">   0,5 - 1 - 2 - 4 - 6 (к)</t>
    </r>
  </si>
  <si>
    <t>г, Бийск</t>
  </si>
  <si>
    <r>
      <t xml:space="preserve">2002-2003 г.р. </t>
    </r>
    <r>
      <rPr>
        <sz val="11"/>
        <color theme="1"/>
        <rFont val="Cambria"/>
        <family val="1"/>
        <scheme val="major"/>
      </rPr>
      <t xml:space="preserve">         0,5 - 1 - 2 - 4 - 6 (к)</t>
    </r>
  </si>
  <si>
    <t>Савин М.А. - 1 категор.</t>
  </si>
  <si>
    <t>г.Бийск</t>
  </si>
  <si>
    <r>
      <t>2000-2001 г.р.</t>
    </r>
    <r>
      <rPr>
        <sz val="10"/>
        <rFont val="Cambria"/>
        <family val="1"/>
        <scheme val="major"/>
      </rPr>
      <t xml:space="preserve"> 1</t>
    </r>
    <r>
      <rPr>
        <sz val="11"/>
        <color theme="1"/>
        <rFont val="Cambria"/>
        <family val="1"/>
        <scheme val="major"/>
      </rPr>
      <t xml:space="preserve"> - 2 - 3 - 5 - 8 (к)</t>
    </r>
  </si>
  <si>
    <r>
      <t xml:space="preserve">1998-1999 г.р. </t>
    </r>
    <r>
      <rPr>
        <sz val="11"/>
        <color theme="1"/>
        <rFont val="Cambria"/>
        <family val="1"/>
        <scheme val="major"/>
      </rPr>
      <t xml:space="preserve">         1 - 2 - -3 - 5 - 8 (к)</t>
    </r>
  </si>
  <si>
    <r>
      <t>2005 г.р. и мл.</t>
    </r>
    <r>
      <rPr>
        <sz val="11"/>
        <color theme="1"/>
        <rFont val="Cambria"/>
        <family val="1"/>
        <scheme val="major"/>
      </rPr>
      <t xml:space="preserve"> 0,75 -1 - 1,5 - 2 - 4 (к)</t>
    </r>
  </si>
  <si>
    <r>
      <t>2004 г.р.</t>
    </r>
    <r>
      <rPr>
        <sz val="11"/>
        <color theme="1"/>
        <rFont val="Cambria"/>
        <family val="1"/>
        <scheme val="major"/>
      </rPr>
      <t xml:space="preserve">   0,75 - 1 - 1,5 - 2 - 4 (к)</t>
    </r>
  </si>
  <si>
    <r>
      <t xml:space="preserve">2003 г.р. </t>
    </r>
    <r>
      <rPr>
        <sz val="11"/>
        <color theme="1"/>
        <rFont val="Cambria"/>
        <family val="1"/>
        <scheme val="major"/>
      </rPr>
      <t xml:space="preserve">         0,75 - 1 - 1,5 - 2 - 4 (к)</t>
    </r>
  </si>
  <si>
    <r>
      <t>2002 г.р.</t>
    </r>
    <r>
      <rPr>
        <sz val="11"/>
        <color theme="1"/>
        <rFont val="Cambria"/>
        <family val="1"/>
        <scheme val="major"/>
      </rPr>
      <t xml:space="preserve">           0,75 - 1 - 1,5 - 2 - 4 (к)</t>
    </r>
  </si>
  <si>
    <r>
      <t xml:space="preserve">до 43 кг </t>
    </r>
    <r>
      <rPr>
        <sz val="10"/>
        <rFont val="Cambria"/>
        <family val="1"/>
        <scheme val="major"/>
      </rPr>
      <t>(1,3)</t>
    </r>
  </si>
  <si>
    <r>
      <t>2000-2001 г.р.</t>
    </r>
    <r>
      <rPr>
        <sz val="11"/>
        <color theme="1"/>
        <rFont val="Cambria"/>
        <family val="1"/>
        <scheme val="major"/>
      </rPr>
      <t xml:space="preserve">  1 - 2 - 4 - 6 - 8(к)</t>
    </r>
  </si>
  <si>
    <r>
      <t>1998-1999 г.р.</t>
    </r>
    <r>
      <rPr>
        <sz val="11"/>
        <color theme="1"/>
        <rFont val="Cambria"/>
        <family val="1"/>
        <scheme val="major"/>
      </rPr>
      <t xml:space="preserve">   1 - 2 - 4 - 6 - 8 (к)</t>
    </r>
  </si>
  <si>
    <r>
      <t>до 78 кг</t>
    </r>
    <r>
      <rPr>
        <sz val="10"/>
        <rFont val="Cambria"/>
        <family val="1"/>
        <scheme val="major"/>
      </rPr>
      <t>1,15)</t>
    </r>
  </si>
  <si>
    <r>
      <t>2005 г.р.</t>
    </r>
    <r>
      <rPr>
        <sz val="11"/>
        <color theme="1"/>
        <rFont val="Cambria"/>
        <family val="1"/>
        <scheme val="major"/>
      </rPr>
      <t xml:space="preserve"> и мл. 0,75 -1 -1,5 - 2 - 4 (к)</t>
    </r>
  </si>
  <si>
    <r>
      <t>2004 г.р.</t>
    </r>
    <r>
      <rPr>
        <sz val="11"/>
        <color theme="1"/>
        <rFont val="Cambria"/>
        <family val="1"/>
        <scheme val="major"/>
      </rPr>
      <t xml:space="preserve">   0,75 -1 -1,5 - 2 - 4 (к)</t>
    </r>
  </si>
  <si>
    <r>
      <t>2002 г.р.</t>
    </r>
    <r>
      <rPr>
        <sz val="11"/>
        <color theme="1"/>
        <rFont val="Cambria"/>
        <family val="1"/>
        <scheme val="major"/>
      </rPr>
      <t xml:space="preserve">           0,75 -1 -1,5 - 2 - 4 (к)</t>
    </r>
  </si>
  <si>
    <r>
      <t>до 43 кг</t>
    </r>
    <r>
      <rPr>
        <sz val="10"/>
        <rFont val="Cambria"/>
        <family val="1"/>
        <scheme val="major"/>
      </rPr>
      <t>(1,3)</t>
    </r>
  </si>
  <si>
    <r>
      <t>2000-2001 г.р.</t>
    </r>
    <r>
      <rPr>
        <sz val="11"/>
        <color theme="1"/>
        <rFont val="Cambria"/>
        <family val="1"/>
        <scheme val="major"/>
      </rPr>
      <t xml:space="preserve">      1 - 2 - 4 - 6 - 8 (к)</t>
    </r>
  </si>
  <si>
    <r>
      <t>1998-1999 г.р.</t>
    </r>
    <r>
      <rPr>
        <sz val="11"/>
        <color theme="1"/>
        <rFont val="Cambria"/>
        <family val="1"/>
        <scheme val="major"/>
      </rPr>
      <t xml:space="preserve">     1 - 2 - 4 - 6 - 8 (к)</t>
    </r>
  </si>
  <si>
    <r>
      <t>до 78 кг</t>
    </r>
    <r>
      <rPr>
        <sz val="10"/>
        <rFont val="Cambria"/>
        <family val="1"/>
        <scheme val="major"/>
      </rPr>
      <t>(1,15)</t>
    </r>
  </si>
  <si>
    <t xml:space="preserve">                                  по гиревому спорту среди детей и юношей </t>
  </si>
  <si>
    <t xml:space="preserve">Открытое лично-командное первенство Алтайского края </t>
  </si>
  <si>
    <t>Степновская СОШ Родинский р-н</t>
  </si>
  <si>
    <t>Глоба Артем</t>
  </si>
  <si>
    <t>Круглякова Екатерина</t>
  </si>
  <si>
    <t>Кругляков Вячеслав</t>
  </si>
  <si>
    <t>Дружилов Дмитрий</t>
  </si>
  <si>
    <t>Пронский Александр</t>
  </si>
  <si>
    <t>Дружилов Данил</t>
  </si>
  <si>
    <t>Белихов Алексей</t>
  </si>
  <si>
    <t>Анисимов Иван</t>
  </si>
  <si>
    <t>Целинный район</t>
  </si>
  <si>
    <t>Шишкин Е.Н.</t>
  </si>
  <si>
    <t>Фомина Елизавета</t>
  </si>
  <si>
    <t>Путинцева Валерия</t>
  </si>
  <si>
    <t>СК "Пульс" Алтайский р-н</t>
  </si>
  <si>
    <t>Болтина Валентина</t>
  </si>
  <si>
    <t>Ретунцева Ирина</t>
  </si>
  <si>
    <t>Строков Алексей</t>
  </si>
  <si>
    <t>Бауэр Владислав</t>
  </si>
  <si>
    <t>Москаленко Иван</t>
  </si>
  <si>
    <t>Хорланов Дмитрий</t>
  </si>
  <si>
    <t>Каплунов Илья</t>
  </si>
  <si>
    <t>Венцель С.И.</t>
  </si>
  <si>
    <t>Непомнящих Денис</t>
  </si>
  <si>
    <t>Артемьев Алексей</t>
  </si>
  <si>
    <t>Болотин Виталий</t>
  </si>
  <si>
    <t>Гуркин Данил</t>
  </si>
  <si>
    <t>Горлов Олег</t>
  </si>
  <si>
    <t>Горох Владимир</t>
  </si>
  <si>
    <t>Гуркина Олеся</t>
  </si>
  <si>
    <t>Черникова Маргарита</t>
  </si>
  <si>
    <t>Чемрова Виктория</t>
  </si>
  <si>
    <t>Крейс Елизавета</t>
  </si>
  <si>
    <t>Кячкина Ольга</t>
  </si>
  <si>
    <t>Лавденко Софья</t>
  </si>
  <si>
    <t>СГ СГС "Былина" ДЮСШ, Смол.р-н</t>
  </si>
  <si>
    <t>Бреусов С. И.</t>
  </si>
  <si>
    <t>Каньшина Софья</t>
  </si>
  <si>
    <t>Агеева Кристина</t>
  </si>
  <si>
    <r>
      <t xml:space="preserve">до 53 кг </t>
    </r>
    <r>
      <rPr>
        <sz val="10"/>
        <rFont val="Cambria"/>
        <family val="1"/>
        <scheme val="major"/>
      </rPr>
      <t>(1,2)</t>
    </r>
  </si>
  <si>
    <t>Захарьев Иван</t>
  </si>
  <si>
    <t>Проскуряков Даниил</t>
  </si>
  <si>
    <t>Нагайцев Данил</t>
  </si>
  <si>
    <t>IIIюн</t>
  </si>
  <si>
    <t>Казанцев Сергей</t>
  </si>
  <si>
    <t>Казанцев Алексей</t>
  </si>
  <si>
    <t>Тырышкин Александр</t>
  </si>
  <si>
    <t>Попов Денис</t>
  </si>
  <si>
    <t>Сергеева Анастасия</t>
  </si>
  <si>
    <t>ДЮСШ Благовещенского района</t>
  </si>
  <si>
    <t>Игнатовский А.И.</t>
  </si>
  <si>
    <t>Слюсарев Сергей</t>
  </si>
  <si>
    <t>Горкун Никита</t>
  </si>
  <si>
    <t>Нарзуллаева Анна</t>
  </si>
  <si>
    <t>Гуркин Даниил</t>
  </si>
  <si>
    <t>4-1</t>
  </si>
  <si>
    <t>15-1</t>
  </si>
  <si>
    <t>15-2</t>
  </si>
  <si>
    <t>15-3</t>
  </si>
  <si>
    <t>15-4</t>
  </si>
  <si>
    <t>16-1</t>
  </si>
  <si>
    <t>16-2</t>
  </si>
  <si>
    <t>16-3</t>
  </si>
  <si>
    <t>16-4</t>
  </si>
  <si>
    <t>17-1</t>
  </si>
  <si>
    <t>17-2</t>
  </si>
  <si>
    <t>17-3</t>
  </si>
  <si>
    <t>17-4</t>
  </si>
  <si>
    <t>18-1</t>
  </si>
  <si>
    <t>18-2</t>
  </si>
  <si>
    <t>18-3</t>
  </si>
  <si>
    <t>18-4</t>
  </si>
  <si>
    <t>19-1</t>
  </si>
  <si>
    <t>19-2</t>
  </si>
  <si>
    <t>19-3</t>
  </si>
  <si>
    <t>19-4</t>
  </si>
  <si>
    <t>КМС+</t>
  </si>
  <si>
    <r>
      <t xml:space="preserve">до 48 кг </t>
    </r>
    <r>
      <rPr>
        <sz val="11"/>
        <rFont val="Cambria"/>
        <family val="1"/>
        <scheme val="major"/>
      </rPr>
      <t>(1,05)</t>
    </r>
  </si>
  <si>
    <t>ВК</t>
  </si>
  <si>
    <t>IIIюн+</t>
  </si>
  <si>
    <t>Iюн+</t>
  </si>
  <si>
    <t>IIюн+</t>
  </si>
  <si>
    <t>III+</t>
  </si>
  <si>
    <t>18+16+20</t>
  </si>
  <si>
    <t>10+6+7+11+5+3</t>
  </si>
  <si>
    <t>18+20</t>
  </si>
  <si>
    <t>18+16</t>
  </si>
  <si>
    <t>8+1</t>
  </si>
  <si>
    <t>14+15</t>
  </si>
  <si>
    <t>10+14</t>
  </si>
  <si>
    <r>
      <t>2+14+</t>
    </r>
    <r>
      <rPr>
        <sz val="11"/>
        <color rgb="FFFF0000"/>
        <rFont val="Calibri"/>
        <family val="2"/>
        <scheme val="minor"/>
      </rPr>
      <t>20</t>
    </r>
    <r>
      <rPr>
        <sz val="11"/>
        <rFont val="Calibri"/>
        <family val="2"/>
        <scheme val="minor"/>
      </rPr>
      <t>+12</t>
    </r>
  </si>
  <si>
    <r>
      <t>13+12+</t>
    </r>
    <r>
      <rPr>
        <sz val="11"/>
        <color rgb="FFFF0000"/>
        <rFont val="Calibri"/>
        <family val="2"/>
        <scheme val="minor"/>
      </rPr>
      <t>18</t>
    </r>
  </si>
  <si>
    <t>1-5</t>
  </si>
  <si>
    <t>2-5</t>
  </si>
  <si>
    <t>3-5</t>
  </si>
  <si>
    <t>4-5</t>
  </si>
  <si>
    <t>5-5</t>
  </si>
  <si>
    <t>6-5</t>
  </si>
  <si>
    <t>7-5</t>
  </si>
  <si>
    <t>8-5</t>
  </si>
  <si>
    <t>9-5</t>
  </si>
  <si>
    <t>10-5</t>
  </si>
  <si>
    <t>вк</t>
  </si>
  <si>
    <t>неявка</t>
  </si>
  <si>
    <t>13+15</t>
  </si>
  <si>
    <t>16+12</t>
  </si>
  <si>
    <t>10+9</t>
  </si>
  <si>
    <t>20+18</t>
  </si>
  <si>
    <r>
      <t>18</t>
    </r>
    <r>
      <rPr>
        <sz val="11"/>
        <rFont val="Calibri"/>
        <family val="2"/>
        <scheme val="minor"/>
      </rPr>
      <t>+16</t>
    </r>
  </si>
  <si>
    <r>
      <rPr>
        <sz val="11"/>
        <rFont val="Calibri"/>
        <family val="2"/>
        <scheme val="minor"/>
      </rPr>
      <t>16+</t>
    </r>
    <r>
      <rPr>
        <sz val="11"/>
        <color rgb="FFFF0000"/>
        <rFont val="Calibri"/>
        <family val="2"/>
        <scheme val="minor"/>
      </rPr>
      <t>20</t>
    </r>
  </si>
  <si>
    <r>
      <rPr>
        <sz val="11"/>
        <color rgb="FFFF0000"/>
        <rFont val="Calibri"/>
        <family val="2"/>
        <scheme val="minor"/>
      </rPr>
      <t>15</t>
    </r>
    <r>
      <rPr>
        <sz val="11"/>
        <rFont val="Calibri"/>
        <family val="2"/>
        <scheme val="minor"/>
      </rPr>
      <t>+</t>
    </r>
    <r>
      <rPr>
        <sz val="11"/>
        <rFont val="Calibri"/>
        <family val="2"/>
        <scheme val="minor"/>
      </rPr>
      <t>14+</t>
    </r>
    <r>
      <rPr>
        <sz val="11"/>
        <rFont val="Calibri"/>
        <family val="2"/>
        <scheme val="minor"/>
      </rPr>
      <t>10</t>
    </r>
  </si>
  <si>
    <r>
      <rPr>
        <sz val="11"/>
        <rFont val="Calibri"/>
        <family val="2"/>
        <scheme val="minor"/>
      </rPr>
      <t>15+</t>
    </r>
    <r>
      <rPr>
        <sz val="11"/>
        <color rgb="FFFF0000"/>
        <rFont val="Calibri"/>
        <family val="2"/>
        <scheme val="minor"/>
      </rPr>
      <t>16</t>
    </r>
  </si>
  <si>
    <r>
      <t>18</t>
    </r>
    <r>
      <rPr>
        <sz val="11"/>
        <rFont val="Calibri"/>
        <family val="2"/>
        <scheme val="minor"/>
      </rPr>
      <t>+13</t>
    </r>
  </si>
  <si>
    <r>
      <t>12+13+</t>
    </r>
    <r>
      <rPr>
        <sz val="11"/>
        <color rgb="FFFF0000"/>
        <rFont val="Calibri"/>
        <family val="2"/>
        <scheme val="minor"/>
      </rPr>
      <t>15</t>
    </r>
    <r>
      <rPr>
        <sz val="11"/>
        <rFont val="Calibri"/>
        <family val="2"/>
        <scheme val="minor"/>
      </rPr>
      <t>+6</t>
    </r>
  </si>
  <si>
    <r>
      <rPr>
        <sz val="11"/>
        <color rgb="FFFF0000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+13+12</t>
    </r>
  </si>
  <si>
    <r>
      <rPr>
        <sz val="11"/>
        <rFont val="Calibri"/>
        <family val="2"/>
        <scheme val="minor"/>
      </rPr>
      <t>13</t>
    </r>
    <r>
      <rPr>
        <sz val="11"/>
        <color rgb="FFFF0000"/>
        <rFont val="Calibri"/>
        <family val="2"/>
        <scheme val="minor"/>
      </rPr>
      <t>+20</t>
    </r>
  </si>
  <si>
    <r>
      <t>14</t>
    </r>
    <r>
      <rPr>
        <sz val="11"/>
        <color rgb="FFFF0000"/>
        <rFont val="Calibri"/>
        <family val="2"/>
        <scheme val="minor"/>
      </rPr>
      <t>+20</t>
    </r>
  </si>
  <si>
    <r>
      <rPr>
        <sz val="11"/>
        <color rgb="FFFF0000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+11+8+7+4</t>
    </r>
  </si>
  <si>
    <r>
      <t>14+</t>
    </r>
    <r>
      <rPr>
        <sz val="11"/>
        <color rgb="FFFF0000"/>
        <rFont val="Calibri"/>
        <family val="2"/>
        <scheme val="minor"/>
      </rPr>
      <t>20</t>
    </r>
  </si>
  <si>
    <r>
      <rPr>
        <sz val="11"/>
        <color rgb="FFFF0000"/>
        <rFont val="Calibri"/>
        <family val="2"/>
        <scheme val="minor"/>
      </rPr>
      <t>15</t>
    </r>
    <r>
      <rPr>
        <sz val="11"/>
        <rFont val="Calibri"/>
        <family val="2"/>
        <scheme val="minor"/>
      </rPr>
      <t>+9+13+4+</t>
    </r>
    <r>
      <rPr>
        <sz val="11"/>
        <color rgb="FFFF0000"/>
        <rFont val="Calibri"/>
        <family val="2"/>
        <scheme val="minor"/>
      </rPr>
      <t>18</t>
    </r>
  </si>
  <si>
    <r>
      <rPr>
        <sz val="11"/>
        <color rgb="FFFF0000"/>
        <rFont val="Calibri"/>
        <family val="2"/>
        <scheme val="minor"/>
      </rPr>
      <t>11</t>
    </r>
    <r>
      <rPr>
        <sz val="11"/>
        <rFont val="Calibri"/>
        <family val="2"/>
        <scheme val="minor"/>
      </rPr>
      <t>+9</t>
    </r>
  </si>
  <si>
    <t>6</t>
  </si>
  <si>
    <t>7</t>
  </si>
  <si>
    <t>8</t>
  </si>
  <si>
    <t>9</t>
  </si>
  <si>
    <t>10</t>
  </si>
  <si>
    <t>Круглов Иван</t>
  </si>
  <si>
    <t>Сухих Александр</t>
  </si>
  <si>
    <t>Борзых Евгений</t>
  </si>
  <si>
    <t>Молотов Станислав</t>
  </si>
  <si>
    <t>Матвиенко Ярослав</t>
  </si>
  <si>
    <t>Трохин Михаил</t>
  </si>
  <si>
    <t>Сербов Олег</t>
  </si>
  <si>
    <t>11</t>
  </si>
  <si>
    <t>Худорожкина Юля</t>
  </si>
  <si>
    <t>Трунова Виктория</t>
  </si>
  <si>
    <t>Саглаева Вероника</t>
  </si>
  <si>
    <t>Букина Анастасия</t>
  </si>
  <si>
    <t>Сафронова Ирина</t>
  </si>
  <si>
    <t>Фаустова Екатерина</t>
  </si>
  <si>
    <t>Козлова Елена</t>
  </si>
  <si>
    <t>Губарева Наталья</t>
  </si>
  <si>
    <t>Кононенко Алиса</t>
  </si>
  <si>
    <t>Прохорова Инна</t>
  </si>
  <si>
    <t>СК "АГАУ"</t>
  </si>
  <si>
    <t>Новичихинский район</t>
  </si>
  <si>
    <t>Дергунов В.Г.</t>
  </si>
  <si>
    <t>Солнцева Алена</t>
  </si>
  <si>
    <t>Коробова Кристина</t>
  </si>
  <si>
    <t>14+13</t>
  </si>
  <si>
    <t>12+3</t>
  </si>
  <si>
    <t>6+4</t>
  </si>
  <si>
    <t>8+7</t>
  </si>
  <si>
    <r>
      <t>18</t>
    </r>
    <r>
      <rPr>
        <sz val="11"/>
        <rFont val="Calibri"/>
        <family val="2"/>
        <scheme val="minor"/>
      </rPr>
      <t>+9</t>
    </r>
  </si>
  <si>
    <t>15+16+10</t>
  </si>
  <si>
    <t>23+11+5</t>
  </si>
  <si>
    <r>
      <t>15</t>
    </r>
    <r>
      <rPr>
        <sz val="11"/>
        <rFont val="Calibri"/>
        <family val="2"/>
        <scheme val="minor"/>
      </rPr>
      <t>+13+12</t>
    </r>
  </si>
  <si>
    <r>
      <t>14+13+</t>
    </r>
    <r>
      <rPr>
        <sz val="11"/>
        <color rgb="FFFF0000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+9+8</t>
    </r>
  </si>
  <si>
    <r>
      <t>11+12</t>
    </r>
    <r>
      <rPr>
        <sz val="11"/>
        <rFont val="Calibri"/>
        <family val="2"/>
        <scheme val="minor"/>
      </rPr>
      <t>+10+7</t>
    </r>
  </si>
  <si>
    <t>мл. юноши 2002 - 16 кг - 1 этап</t>
  </si>
  <si>
    <r>
      <t xml:space="preserve">дети, малыши 2004, 2005 и  мл. - </t>
    </r>
    <r>
      <rPr>
        <sz val="10"/>
        <color rgb="FFFF0000"/>
        <rFont val="Cambria"/>
        <family val="1"/>
        <scheme val="major"/>
      </rPr>
      <t>10 кг - 1 этап</t>
    </r>
  </si>
  <si>
    <r>
      <t>кадеты -</t>
    </r>
    <r>
      <rPr>
        <sz val="10"/>
        <color rgb="FFFF0000"/>
        <rFont val="Cambria"/>
        <family val="1"/>
        <scheme val="major"/>
      </rPr>
      <t xml:space="preserve"> 12 кг - 1 этап</t>
    </r>
  </si>
  <si>
    <r>
      <t>девушки -</t>
    </r>
    <r>
      <rPr>
        <sz val="10"/>
        <color rgb="FFFF0000"/>
        <rFont val="Cambria"/>
        <family val="1"/>
        <scheme val="major"/>
      </rPr>
      <t xml:space="preserve"> 16 кг - 1 этап</t>
    </r>
  </si>
  <si>
    <r>
      <t xml:space="preserve">юноши 1998-2001 </t>
    </r>
    <r>
      <rPr>
        <sz val="10"/>
        <color rgb="FFFF0000"/>
        <rFont val="Cambria"/>
        <family val="1"/>
        <scheme val="major"/>
      </rPr>
      <t>- 20 кг - 1 этап</t>
    </r>
  </si>
  <si>
    <t>1 место - 235</t>
  </si>
  <si>
    <t>2 место - 218</t>
  </si>
  <si>
    <t>3 место - 208</t>
  </si>
  <si>
    <t>4 место - 184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</si>
</sst>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name val="Cambria"/>
      <family val="1"/>
      <scheme val="major"/>
    </font>
    <font>
      <sz val="20"/>
      <name val="Cambria"/>
      <family val="1"/>
      <scheme val="major"/>
    </font>
    <font>
      <b/>
      <u val="single"/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i/>
      <sz val="10"/>
      <name val="Cambria"/>
      <family val="1"/>
      <scheme val="major"/>
    </font>
    <font>
      <sz val="12"/>
      <name val="Cambria"/>
      <family val="1"/>
      <scheme val="major"/>
    </font>
    <font>
      <sz val="10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u val="single"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11"/>
      <color rgb="FFFF0000"/>
      <name val="Cambria"/>
      <family val="1"/>
      <scheme val="major"/>
    </font>
    <font>
      <sz val="10"/>
      <color rgb="FFFF0000"/>
      <name val="Cambria"/>
      <family val="1"/>
      <scheme val="major"/>
    </font>
    <font>
      <sz val="8"/>
      <color rgb="FFFF0000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4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/>
    <xf numFmtId="0" fontId="0" fillId="0" borderId="0" xfId="0" applyFill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Border="1"/>
    <xf numFmtId="0" fontId="4" fillId="0" borderId="1" xfId="0" applyFont="1" applyFill="1" applyBorder="1"/>
    <xf numFmtId="0" fontId="2" fillId="0" borderId="0" xfId="0" applyFont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0" fillId="0" borderId="6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10" xfId="0" applyBorder="1"/>
    <xf numFmtId="0" fontId="4" fillId="0" borderId="11" xfId="0" applyFont="1" applyBorder="1"/>
    <xf numFmtId="0" fontId="4" fillId="0" borderId="5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/>
    <xf numFmtId="0" fontId="10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13" fillId="0" borderId="0" xfId="0" applyFont="1" applyAlignment="1">
      <alignment horizontal="center"/>
    </xf>
    <xf numFmtId="0" fontId="11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12" fillId="0" borderId="1" xfId="0" applyFont="1" applyBorder="1" applyAlignment="1">
      <alignment textRotation="90"/>
    </xf>
    <xf numFmtId="0" fontId="17" fillId="0" borderId="0" xfId="0" applyFont="1"/>
    <xf numFmtId="0" fontId="17" fillId="0" borderId="0" xfId="0" applyFont="1" applyFill="1"/>
    <xf numFmtId="0" fontId="18" fillId="0" borderId="0" xfId="0" applyFont="1"/>
    <xf numFmtId="0" fontId="19" fillId="0" borderId="13" xfId="0" applyFont="1" applyBorder="1"/>
    <xf numFmtId="0" fontId="20" fillId="0" borderId="0" xfId="0" applyFont="1" applyAlignment="1">
      <alignment horizontal="center"/>
    </xf>
    <xf numFmtId="0" fontId="18" fillId="0" borderId="16" xfId="0" applyFont="1" applyBorder="1"/>
    <xf numFmtId="0" fontId="7" fillId="0" borderId="1" xfId="0" applyFont="1" applyBorder="1" applyAlignment="1">
      <alignment horizontal="center" textRotation="90"/>
    </xf>
    <xf numFmtId="0" fontId="17" fillId="0" borderId="1" xfId="0" applyFont="1" applyBorder="1" applyAlignment="1">
      <alignment textRotation="90"/>
    </xf>
    <xf numFmtId="0" fontId="7" fillId="0" borderId="1" xfId="0" applyFont="1" applyFill="1" applyBorder="1" applyAlignment="1">
      <alignment horizontal="center"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Alignment="1">
      <alignment/>
    </xf>
    <xf numFmtId="0" fontId="10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13" fillId="0" borderId="0" xfId="0" applyFont="1" applyAlignment="1">
      <alignment/>
    </xf>
    <xf numFmtId="0" fontId="11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12" fillId="0" borderId="1" xfId="0" applyFont="1" applyBorder="1" applyAlignment="1">
      <alignment horizontal="center" textRotation="90"/>
    </xf>
    <xf numFmtId="165" fontId="16" fillId="0" borderId="1" xfId="0" applyNumberFormat="1" applyFont="1" applyFill="1" applyBorder="1" applyAlignment="1">
      <alignment horizontal="center"/>
    </xf>
    <xf numFmtId="0" fontId="15" fillId="0" borderId="26" xfId="0" applyFont="1" applyBorder="1" applyAlignment="1">
      <alignment horizontal="left"/>
    </xf>
    <xf numFmtId="0" fontId="7" fillId="0" borderId="27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3" fillId="0" borderId="0" xfId="0" applyFont="1"/>
    <xf numFmtId="0" fontId="7" fillId="0" borderId="1" xfId="0" applyFont="1" applyBorder="1" applyAlignment="1">
      <alignment textRotation="90"/>
    </xf>
    <xf numFmtId="0" fontId="17" fillId="0" borderId="2" xfId="0" applyFont="1" applyFill="1" applyBorder="1" applyAlignment="1">
      <alignment/>
    </xf>
    <xf numFmtId="2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5" fontId="16" fillId="0" borderId="29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22" fillId="0" borderId="19" xfId="0" applyFont="1" applyBorder="1"/>
    <xf numFmtId="0" fontId="22" fillId="0" borderId="20" xfId="0" applyFont="1" applyBorder="1"/>
    <xf numFmtId="0" fontId="21" fillId="0" borderId="21" xfId="0" applyFont="1" applyBorder="1"/>
    <xf numFmtId="0" fontId="22" fillId="0" borderId="22" xfId="0" applyFont="1" applyBorder="1"/>
    <xf numFmtId="0" fontId="22" fillId="0" borderId="23" xfId="0" applyFont="1" applyBorder="1"/>
    <xf numFmtId="0" fontId="21" fillId="0" borderId="24" xfId="0" applyFont="1" applyBorder="1"/>
    <xf numFmtId="49" fontId="7" fillId="0" borderId="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1" fillId="0" borderId="3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7" fillId="0" borderId="0" xfId="0" applyFont="1" applyBorder="1"/>
    <xf numFmtId="0" fontId="14" fillId="0" borderId="0" xfId="0" applyFont="1" applyBorder="1" applyAlignment="1">
      <alignment/>
    </xf>
    <xf numFmtId="0" fontId="23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2" fontId="7" fillId="0" borderId="0" xfId="0" applyNumberFormat="1" applyFont="1"/>
    <xf numFmtId="2" fontId="0" fillId="0" borderId="0" xfId="0" applyNumberFormat="1"/>
    <xf numFmtId="0" fontId="17" fillId="0" borderId="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12" fillId="0" borderId="29" xfId="0" applyFont="1" applyFill="1" applyBorder="1" applyAlignment="1">
      <alignment horizontal="center"/>
    </xf>
    <xf numFmtId="0" fontId="7" fillId="0" borderId="1" xfId="0" applyFont="1" applyFill="1" applyBorder="1"/>
    <xf numFmtId="2" fontId="7" fillId="0" borderId="1" xfId="0" applyNumberFormat="1" applyFont="1" applyFill="1" applyBorder="1"/>
    <xf numFmtId="165" fontId="16" fillId="0" borderId="1" xfId="0" applyNumberFormat="1" applyFont="1" applyFill="1" applyBorder="1"/>
    <xf numFmtId="0" fontId="17" fillId="0" borderId="29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left"/>
    </xf>
    <xf numFmtId="2" fontId="24" fillId="0" borderId="0" xfId="0" applyNumberFormat="1" applyFont="1"/>
    <xf numFmtId="0" fontId="7" fillId="0" borderId="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25" xfId="0" applyBorder="1"/>
    <xf numFmtId="0" fontId="4" fillId="0" borderId="25" xfId="0" applyFont="1" applyFill="1" applyBorder="1"/>
    <xf numFmtId="0" fontId="4" fillId="0" borderId="2" xfId="0" applyFont="1" applyBorder="1"/>
    <xf numFmtId="0" fontId="4" fillId="0" borderId="4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3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0" fillId="0" borderId="1" xfId="0" applyFill="1" applyBorder="1"/>
    <xf numFmtId="0" fontId="4" fillId="0" borderId="11" xfId="0" applyFont="1" applyBorder="1"/>
    <xf numFmtId="0" fontId="3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5" xfId="0" applyFont="1" applyFill="1" applyBorder="1"/>
    <xf numFmtId="0" fontId="4" fillId="0" borderId="11" xfId="0" applyFont="1" applyFill="1" applyBorder="1"/>
    <xf numFmtId="0" fontId="3" fillId="0" borderId="11" xfId="0" applyFont="1" applyFill="1" applyBorder="1"/>
    <xf numFmtId="0" fontId="4" fillId="0" borderId="35" xfId="0" applyFont="1" applyFill="1" applyBorder="1"/>
    <xf numFmtId="0" fontId="4" fillId="0" borderId="32" xfId="0" applyFont="1" applyFill="1" applyBorder="1"/>
    <xf numFmtId="0" fontId="4" fillId="0" borderId="33" xfId="0" applyFont="1" applyFill="1" applyBorder="1"/>
    <xf numFmtId="0" fontId="4" fillId="0" borderId="34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6" xfId="0" applyFont="1" applyFill="1" applyBorder="1"/>
    <xf numFmtId="0" fontId="4" fillId="0" borderId="6" xfId="0" applyFont="1" applyBorder="1"/>
    <xf numFmtId="0" fontId="4" fillId="0" borderId="35" xfId="0" applyFont="1" applyBorder="1"/>
    <xf numFmtId="0" fontId="3" fillId="0" borderId="5" xfId="0" applyFont="1" applyFill="1" applyBorder="1"/>
    <xf numFmtId="0" fontId="4" fillId="0" borderId="11" xfId="0" applyFont="1" applyFill="1" applyBorder="1"/>
    <xf numFmtId="0" fontId="0" fillId="0" borderId="36" xfId="0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5" xfId="0" applyFont="1" applyBorder="1" applyAlignment="1">
      <alignment vertical="distributed"/>
    </xf>
    <xf numFmtId="0" fontId="4" fillId="0" borderId="1" xfId="0" applyFont="1" applyBorder="1" applyAlignment="1">
      <alignment vertical="distributed"/>
    </xf>
    <xf numFmtId="0" fontId="4" fillId="0" borderId="5" xfId="0" applyFont="1" applyFill="1" applyBorder="1" applyAlignment="1">
      <alignment vertical="distributed"/>
    </xf>
    <xf numFmtId="0" fontId="4" fillId="0" borderId="1" xfId="0" applyFont="1" applyFill="1" applyBorder="1" applyAlignment="1">
      <alignment vertical="distributed"/>
    </xf>
    <xf numFmtId="0" fontId="4" fillId="0" borderId="25" xfId="0" applyFont="1" applyBorder="1"/>
    <xf numFmtId="0" fontId="7" fillId="0" borderId="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2" fontId="0" fillId="0" borderId="1" xfId="0" applyNumberFormat="1" applyFill="1" applyBorder="1"/>
    <xf numFmtId="49" fontId="7" fillId="0" borderId="12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2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165" fontId="1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17" fillId="2" borderId="1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164" fontId="16" fillId="2" borderId="29" xfId="0" applyNumberFormat="1" applyFont="1" applyFill="1" applyBorder="1" applyAlignment="1">
      <alignment horizontal="center"/>
    </xf>
    <xf numFmtId="164" fontId="7" fillId="2" borderId="29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2" fontId="17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vertical="distributed"/>
    </xf>
    <xf numFmtId="0" fontId="3" fillId="0" borderId="11" xfId="0" applyFont="1" applyFill="1" applyBorder="1" applyAlignment="1">
      <alignment vertical="distributed"/>
    </xf>
    <xf numFmtId="0" fontId="3" fillId="0" borderId="5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11" xfId="0" applyFont="1" applyBorder="1" applyAlignment="1">
      <alignment vertical="distributed"/>
    </xf>
    <xf numFmtId="0" fontId="2" fillId="0" borderId="38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3" fillId="0" borderId="40" xfId="0" applyFont="1" applyBorder="1"/>
    <xf numFmtId="0" fontId="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2" fontId="25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2" fillId="2" borderId="29" xfId="0" applyFont="1" applyFill="1" applyBorder="1" applyAlignment="1">
      <alignment horizontal="center"/>
    </xf>
    <xf numFmtId="0" fontId="25" fillId="2" borderId="2" xfId="0" applyFont="1" applyFill="1" applyBorder="1" applyAlignment="1">
      <alignment/>
    </xf>
    <xf numFmtId="0" fontId="25" fillId="2" borderId="10" xfId="0" applyFont="1" applyFill="1" applyBorder="1" applyAlignment="1">
      <alignment/>
    </xf>
    <xf numFmtId="0" fontId="25" fillId="2" borderId="25" xfId="0" applyFont="1" applyFill="1" applyBorder="1" applyAlignment="1">
      <alignment/>
    </xf>
    <xf numFmtId="0" fontId="25" fillId="2" borderId="1" xfId="0" applyFont="1" applyFill="1" applyBorder="1" applyAlignment="1">
      <alignment horizontal="center"/>
    </xf>
    <xf numFmtId="2" fontId="25" fillId="2" borderId="1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left"/>
    </xf>
    <xf numFmtId="165" fontId="27" fillId="0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left"/>
    </xf>
    <xf numFmtId="0" fontId="4" fillId="0" borderId="1" xfId="0" applyFont="1" applyBorder="1"/>
    <xf numFmtId="0" fontId="3" fillId="0" borderId="11" xfId="0" applyFont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2" xfId="0" applyFill="1" applyBorder="1"/>
    <xf numFmtId="0" fontId="0" fillId="0" borderId="25" xfId="0" applyFill="1" applyBorder="1"/>
    <xf numFmtId="0" fontId="0" fillId="0" borderId="10" xfId="0" applyFill="1" applyBorder="1"/>
    <xf numFmtId="49" fontId="7" fillId="0" borderId="2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41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4" fillId="0" borderId="42" xfId="0" applyFont="1" applyBorder="1"/>
    <xf numFmtId="0" fontId="4" fillId="0" borderId="43" xfId="0" applyFont="1" applyBorder="1"/>
    <xf numFmtId="0" fontId="4" fillId="0" borderId="44" xfId="0" applyFont="1" applyBorder="1"/>
    <xf numFmtId="0" fontId="4" fillId="0" borderId="42" xfId="0" applyFont="1" applyFill="1" applyBorder="1"/>
    <xf numFmtId="0" fontId="4" fillId="0" borderId="43" xfId="0" applyFont="1" applyFill="1" applyBorder="1"/>
    <xf numFmtId="0" fontId="3" fillId="0" borderId="43" xfId="0" applyFont="1" applyFill="1" applyBorder="1"/>
    <xf numFmtId="0" fontId="3" fillId="0" borderId="44" xfId="0" applyFont="1" applyFill="1" applyBorder="1"/>
    <xf numFmtId="0" fontId="3" fillId="0" borderId="42" xfId="0" applyFont="1" applyBorder="1"/>
    <xf numFmtId="0" fontId="3" fillId="0" borderId="43" xfId="0" applyFont="1" applyBorder="1"/>
    <xf numFmtId="0" fontId="3" fillId="0" borderId="44" xfId="0" applyFont="1" applyBorder="1"/>
    <xf numFmtId="0" fontId="3" fillId="0" borderId="34" xfId="0" applyFont="1" applyBorder="1"/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1" fillId="0" borderId="43" xfId="0" applyFont="1" applyBorder="1" applyAlignment="1">
      <alignment horizontal="center" textRotation="90"/>
    </xf>
    <xf numFmtId="0" fontId="11" fillId="0" borderId="29" xfId="0" applyFont="1" applyBorder="1" applyAlignment="1">
      <alignment horizontal="center" textRotation="90"/>
    </xf>
    <xf numFmtId="0" fontId="22" fillId="0" borderId="19" xfId="0" applyFont="1" applyBorder="1" applyAlignment="1">
      <alignment horizontal="center" vertical="justify"/>
    </xf>
    <xf numFmtId="0" fontId="22" fillId="0" borderId="20" xfId="0" applyFont="1" applyBorder="1" applyAlignment="1">
      <alignment horizontal="center" vertical="justify"/>
    </xf>
    <xf numFmtId="0" fontId="22" fillId="0" borderId="21" xfId="0" applyFont="1" applyBorder="1" applyAlignment="1">
      <alignment horizontal="center" vertical="justify"/>
    </xf>
    <xf numFmtId="0" fontId="22" fillId="0" borderId="22" xfId="0" applyFont="1" applyBorder="1" applyAlignment="1">
      <alignment horizontal="center" vertical="justify"/>
    </xf>
    <xf numFmtId="0" fontId="22" fillId="0" borderId="23" xfId="0" applyFont="1" applyBorder="1" applyAlignment="1">
      <alignment horizontal="center" vertical="justify"/>
    </xf>
    <xf numFmtId="0" fontId="22" fillId="0" borderId="24" xfId="0" applyFont="1" applyBorder="1" applyAlignment="1">
      <alignment horizontal="center" vertical="justify"/>
    </xf>
    <xf numFmtId="0" fontId="7" fillId="0" borderId="43" xfId="0" applyFont="1" applyBorder="1" applyAlignment="1">
      <alignment horizontal="center" textRotation="90" wrapText="1"/>
    </xf>
    <xf numFmtId="0" fontId="7" fillId="0" borderId="29" xfId="0" applyFont="1" applyBorder="1" applyAlignment="1">
      <alignment horizontal="center" textRotation="90" wrapText="1"/>
    </xf>
    <xf numFmtId="0" fontId="12" fillId="0" borderId="43" xfId="0" applyFont="1" applyBorder="1" applyAlignment="1">
      <alignment horizontal="center" textRotation="90" wrapText="1"/>
    </xf>
    <xf numFmtId="0" fontId="12" fillId="0" borderId="29" xfId="0" applyFont="1" applyBorder="1" applyAlignment="1">
      <alignment horizontal="center" textRotation="90" wrapText="1"/>
    </xf>
    <xf numFmtId="0" fontId="14" fillId="0" borderId="43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7" fillId="0" borderId="43" xfId="0" applyFont="1" applyBorder="1" applyAlignment="1">
      <alignment horizontal="center" textRotation="90"/>
    </xf>
    <xf numFmtId="0" fontId="7" fillId="0" borderId="29" xfId="0" applyFont="1" applyBorder="1" applyAlignment="1">
      <alignment horizontal="center" textRotation="90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22" fillId="0" borderId="30" xfId="0" applyFont="1" applyBorder="1" applyAlignment="1">
      <alignment horizontal="center" vertical="justify"/>
    </xf>
    <xf numFmtId="0" fontId="22" fillId="0" borderId="0" xfId="0" applyFont="1" applyBorder="1" applyAlignment="1">
      <alignment horizontal="center" vertical="justify"/>
    </xf>
    <xf numFmtId="0" fontId="22" fillId="0" borderId="31" xfId="0" applyFont="1" applyBorder="1" applyAlignment="1">
      <alignment horizontal="center" vertical="justify"/>
    </xf>
    <xf numFmtId="2" fontId="12" fillId="0" borderId="43" xfId="0" applyNumberFormat="1" applyFont="1" applyBorder="1" applyAlignment="1">
      <alignment horizontal="center" textRotation="90" wrapText="1"/>
    </xf>
    <xf numFmtId="2" fontId="12" fillId="0" borderId="29" xfId="0" applyNumberFormat="1" applyFont="1" applyBorder="1" applyAlignment="1">
      <alignment horizontal="center" textRotation="90" wrapText="1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1" fillId="0" borderId="43" xfId="0" applyFont="1" applyBorder="1" applyAlignment="1">
      <alignment horizontal="justify" textRotation="90"/>
    </xf>
    <xf numFmtId="0" fontId="7" fillId="0" borderId="29" xfId="0" applyFont="1" applyBorder="1" applyAlignment="1">
      <alignment horizontal="justify" textRotation="90"/>
    </xf>
    <xf numFmtId="0" fontId="7" fillId="0" borderId="1" xfId="0" applyFont="1" applyBorder="1" applyAlignment="1">
      <alignment horizontal="center" textRotation="90" wrapText="1"/>
    </xf>
    <xf numFmtId="2" fontId="12" fillId="0" borderId="1" xfId="0" applyNumberFormat="1" applyFont="1" applyBorder="1" applyAlignment="1">
      <alignment horizontal="center" textRotation="90" wrapText="1"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7" fillId="0" borderId="1" xfId="0" applyFont="1" applyBorder="1" applyAlignment="1">
      <alignment textRotation="90" wrapText="1"/>
    </xf>
    <xf numFmtId="0" fontId="7" fillId="0" borderId="43" xfId="0" applyFont="1" applyBorder="1" applyAlignment="1">
      <alignment textRotation="90" wrapText="1"/>
    </xf>
    <xf numFmtId="0" fontId="7" fillId="0" borderId="29" xfId="0" applyFont="1" applyBorder="1" applyAlignment="1">
      <alignment textRotation="90" wrapText="1"/>
    </xf>
    <xf numFmtId="0" fontId="12" fillId="0" borderId="1" xfId="0" applyFont="1" applyBorder="1" applyAlignment="1">
      <alignment horizontal="center" textRotation="90" wrapText="1"/>
    </xf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22" fillId="0" borderId="19" xfId="0" applyFont="1" applyFill="1" applyBorder="1" applyAlignment="1">
      <alignment horizontal="center" vertical="justify"/>
    </xf>
    <xf numFmtId="0" fontId="22" fillId="0" borderId="20" xfId="0" applyFont="1" applyFill="1" applyBorder="1" applyAlignment="1">
      <alignment horizontal="center" vertical="justify"/>
    </xf>
    <xf numFmtId="0" fontId="22" fillId="0" borderId="21" xfId="0" applyFont="1" applyFill="1" applyBorder="1" applyAlignment="1">
      <alignment horizontal="center" vertical="justify"/>
    </xf>
    <xf numFmtId="0" fontId="22" fillId="0" borderId="22" xfId="0" applyFont="1" applyFill="1" applyBorder="1" applyAlignment="1">
      <alignment horizontal="center" vertical="justify"/>
    </xf>
    <xf numFmtId="0" fontId="22" fillId="0" borderId="23" xfId="0" applyFont="1" applyFill="1" applyBorder="1" applyAlignment="1">
      <alignment horizontal="center" vertical="justify"/>
    </xf>
    <xf numFmtId="0" fontId="22" fillId="0" borderId="24" xfId="0" applyFont="1" applyFill="1" applyBorder="1" applyAlignment="1">
      <alignment horizontal="center" vertical="justify"/>
    </xf>
    <xf numFmtId="0" fontId="17" fillId="0" borderId="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8" fillId="0" borderId="43" xfId="0" applyFont="1" applyBorder="1" applyAlignment="1">
      <alignment horizontal="center" textRotation="90"/>
    </xf>
    <xf numFmtId="0" fontId="18" fillId="0" borderId="19" xfId="0" applyFont="1" applyBorder="1" applyAlignment="1">
      <alignment horizontal="center" vertical="justify"/>
    </xf>
    <xf numFmtId="0" fontId="18" fillId="0" borderId="20" xfId="0" applyFont="1" applyBorder="1" applyAlignment="1">
      <alignment horizontal="center" vertical="justify"/>
    </xf>
    <xf numFmtId="0" fontId="18" fillId="0" borderId="21" xfId="0" applyFont="1" applyBorder="1" applyAlignment="1">
      <alignment horizontal="center" vertical="justify"/>
    </xf>
    <xf numFmtId="0" fontId="18" fillId="0" borderId="22" xfId="0" applyFont="1" applyBorder="1" applyAlignment="1">
      <alignment horizontal="center" vertical="justify"/>
    </xf>
    <xf numFmtId="0" fontId="18" fillId="0" borderId="23" xfId="0" applyFont="1" applyBorder="1" applyAlignment="1">
      <alignment horizontal="center" vertical="justify"/>
    </xf>
    <xf numFmtId="0" fontId="18" fillId="0" borderId="24" xfId="0" applyFont="1" applyBorder="1" applyAlignment="1">
      <alignment horizontal="center" vertical="justify"/>
    </xf>
    <xf numFmtId="2" fontId="17" fillId="0" borderId="43" xfId="0" applyNumberFormat="1" applyFont="1" applyBorder="1" applyAlignment="1">
      <alignment horizontal="center" textRotation="90" wrapText="1"/>
    </xf>
    <xf numFmtId="2" fontId="17" fillId="0" borderId="29" xfId="0" applyNumberFormat="1" applyFont="1" applyBorder="1" applyAlignment="1">
      <alignment horizontal="center" textRotation="90" wrapText="1"/>
    </xf>
    <xf numFmtId="0" fontId="17" fillId="0" borderId="43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23" fillId="0" borderId="1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/>
    </xf>
    <xf numFmtId="0" fontId="23" fillId="0" borderId="43" xfId="0" applyFont="1" applyBorder="1" applyAlignment="1">
      <alignment horizontal="center" vertical="distributed" textRotation="90"/>
    </xf>
    <xf numFmtId="0" fontId="23" fillId="0" borderId="29" xfId="0" applyFont="1" applyBorder="1" applyAlignment="1">
      <alignment horizontal="center" vertical="distributed" textRotation="90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23" fillId="0" borderId="43" xfId="0" applyFont="1" applyBorder="1" applyAlignment="1">
      <alignment horizontal="center" textRotation="90"/>
    </xf>
    <xf numFmtId="0" fontId="23" fillId="0" borderId="29" xfId="0" applyFont="1" applyBorder="1" applyAlignment="1">
      <alignment horizontal="center" textRotation="90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6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9" fillId="0" borderId="35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40" xfId="0" applyFont="1" applyBorder="1" applyAlignment="1">
      <alignment horizontal="left"/>
    </xf>
    <xf numFmtId="0" fontId="29" fillId="0" borderId="35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40" xfId="0" applyFont="1" applyFill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0" fillId="0" borderId="1" xfId="0" applyBorder="1"/>
    <xf numFmtId="0" fontId="7" fillId="2" borderId="2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 topLeftCell="A1">
      <selection activeCell="Q20" sqref="Q20"/>
    </sheetView>
  </sheetViews>
  <sheetFormatPr defaultColWidth="9.140625" defaultRowHeight="15"/>
  <cols>
    <col min="1" max="1" width="6.140625" style="0" customWidth="1"/>
    <col min="2" max="2" width="3.57421875" style="0" customWidth="1"/>
    <col min="3" max="3" width="7.00390625" style="0" customWidth="1"/>
    <col min="4" max="4" width="9.28125" style="0" customWidth="1"/>
    <col min="5" max="5" width="5.8515625" style="0" customWidth="1"/>
    <col min="6" max="6" width="5.7109375" style="0" customWidth="1"/>
    <col min="7" max="7" width="5.57421875" style="0" customWidth="1"/>
    <col min="8" max="8" width="28.00390625" style="0" customWidth="1"/>
    <col min="9" max="9" width="4.28125" style="0" customWidth="1"/>
    <col min="10" max="10" width="5.28125" style="0" customWidth="1"/>
    <col min="11" max="11" width="5.00390625" style="0" customWidth="1"/>
    <col min="12" max="12" width="4.421875" style="0" customWidth="1"/>
    <col min="13" max="13" width="4.140625" style="0" customWidth="1"/>
    <col min="14" max="14" width="6.140625" style="0" customWidth="1"/>
    <col min="15" max="15" width="6.421875" style="0" customWidth="1"/>
    <col min="16" max="16" width="5.57421875" style="0" customWidth="1"/>
    <col min="17" max="17" width="16.8515625" style="0" customWidth="1"/>
  </cols>
  <sheetData>
    <row r="1" spans="1:17" ht="15">
      <c r="A1" s="52" t="s">
        <v>0</v>
      </c>
      <c r="B1" s="52"/>
      <c r="C1" s="52"/>
      <c r="D1" s="52"/>
      <c r="E1" s="52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5">
      <c r="A2" s="52" t="s">
        <v>1</v>
      </c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.75" thickBot="1">
      <c r="A3" s="52"/>
      <c r="B3" s="52"/>
      <c r="C3" s="52"/>
      <c r="D3" s="52"/>
      <c r="E3" s="53"/>
      <c r="F3" s="53"/>
      <c r="G3" s="54" t="s">
        <v>2</v>
      </c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5.75" thickBot="1">
      <c r="A4" s="53"/>
      <c r="B4" s="53"/>
      <c r="C4" s="53"/>
      <c r="D4" s="53"/>
      <c r="E4" s="53"/>
      <c r="F4" s="53"/>
      <c r="G4" s="53"/>
      <c r="H4" s="53"/>
      <c r="I4" s="53"/>
      <c r="J4" s="52" t="s">
        <v>73</v>
      </c>
      <c r="K4" s="53"/>
      <c r="L4" s="53"/>
      <c r="M4" s="53"/>
      <c r="N4" s="291" t="s">
        <v>3</v>
      </c>
      <c r="O4" s="292"/>
      <c r="P4" s="292"/>
      <c r="Q4" s="293"/>
    </row>
    <row r="5" spans="1:17" ht="26.25" thickBot="1">
      <c r="A5" s="53" t="s">
        <v>4</v>
      </c>
      <c r="B5" s="27">
        <v>26</v>
      </c>
      <c r="C5" s="53" t="s">
        <v>5</v>
      </c>
      <c r="D5" s="55" t="s">
        <v>231</v>
      </c>
      <c r="E5" s="53" t="s">
        <v>6</v>
      </c>
      <c r="F5" s="55">
        <v>2016</v>
      </c>
      <c r="G5" s="53"/>
      <c r="H5" s="56" t="s">
        <v>7</v>
      </c>
      <c r="I5" s="53"/>
      <c r="J5" s="53" t="s">
        <v>8</v>
      </c>
      <c r="K5" s="53"/>
      <c r="L5" s="53"/>
      <c r="M5" s="53"/>
      <c r="N5" s="57" t="s">
        <v>91</v>
      </c>
      <c r="O5" s="58"/>
      <c r="P5" s="59"/>
      <c r="Q5" s="59"/>
    </row>
    <row r="6" spans="1:17" ht="15.75" thickBot="1">
      <c r="A6" s="53"/>
      <c r="B6" s="53"/>
      <c r="C6" s="53"/>
      <c r="D6" s="53"/>
      <c r="E6" s="53"/>
      <c r="F6" s="53"/>
      <c r="G6" s="53"/>
      <c r="H6" s="60" t="s">
        <v>9</v>
      </c>
      <c r="I6" s="53"/>
      <c r="J6" s="53"/>
      <c r="K6" s="53"/>
      <c r="L6" s="53"/>
      <c r="M6" s="53"/>
      <c r="N6" s="61" t="s">
        <v>236</v>
      </c>
      <c r="O6" s="62"/>
      <c r="P6" s="63"/>
      <c r="Q6" s="63"/>
    </row>
    <row r="7" spans="1:17" ht="15.75">
      <c r="A7" s="46" t="s">
        <v>232</v>
      </c>
      <c r="B7" s="47"/>
      <c r="C7" s="47"/>
      <c r="D7" s="48"/>
      <c r="E7" s="53"/>
      <c r="F7" s="53" t="s">
        <v>10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5.75">
      <c r="A8" s="49"/>
      <c r="B8" s="50"/>
      <c r="C8" s="50"/>
      <c r="D8" s="51"/>
      <c r="E8" s="53"/>
      <c r="F8" s="53" t="s">
        <v>62</v>
      </c>
      <c r="G8" s="53"/>
      <c r="H8" s="53"/>
      <c r="I8" s="53"/>
      <c r="J8" s="53"/>
      <c r="K8" s="53"/>
      <c r="L8" s="53"/>
      <c r="M8" s="53"/>
      <c r="N8" s="294"/>
      <c r="O8" s="295"/>
      <c r="P8" s="295"/>
      <c r="Q8" s="296"/>
    </row>
    <row r="9" spans="1:17" ht="4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15" customHeight="1">
      <c r="A10" s="297" t="s">
        <v>11</v>
      </c>
      <c r="B10" s="299" t="s">
        <v>12</v>
      </c>
      <c r="C10" s="300"/>
      <c r="D10" s="301"/>
      <c r="E10" s="305" t="s">
        <v>13</v>
      </c>
      <c r="F10" s="307" t="s">
        <v>14</v>
      </c>
      <c r="G10" s="305" t="s">
        <v>15</v>
      </c>
      <c r="H10" s="309" t="s">
        <v>16</v>
      </c>
      <c r="I10" s="305" t="s">
        <v>17</v>
      </c>
      <c r="J10" s="311" t="s">
        <v>18</v>
      </c>
      <c r="K10" s="313" t="s">
        <v>19</v>
      </c>
      <c r="L10" s="314"/>
      <c r="M10" s="315"/>
      <c r="N10" s="311" t="s">
        <v>20</v>
      </c>
      <c r="O10" s="305" t="s">
        <v>21</v>
      </c>
      <c r="P10" s="305" t="s">
        <v>22</v>
      </c>
      <c r="Q10" s="305" t="s">
        <v>23</v>
      </c>
    </row>
    <row r="11" spans="1:17" ht="66.75" customHeight="1">
      <c r="A11" s="298"/>
      <c r="B11" s="302"/>
      <c r="C11" s="303"/>
      <c r="D11" s="304"/>
      <c r="E11" s="306"/>
      <c r="F11" s="308"/>
      <c r="G11" s="306"/>
      <c r="H11" s="310"/>
      <c r="I11" s="306"/>
      <c r="J11" s="312"/>
      <c r="K11" s="43" t="s">
        <v>19</v>
      </c>
      <c r="L11" s="43" t="s">
        <v>24</v>
      </c>
      <c r="M11" s="43" t="s">
        <v>25</v>
      </c>
      <c r="N11" s="312"/>
      <c r="O11" s="306"/>
      <c r="P11" s="306"/>
      <c r="Q11" s="306"/>
    </row>
    <row r="12" spans="1:17" s="4" customFormat="1" ht="15">
      <c r="A12" s="94"/>
      <c r="B12" s="104"/>
      <c r="C12" s="102"/>
      <c r="D12" s="103"/>
      <c r="E12" s="105"/>
      <c r="F12" s="83"/>
      <c r="G12" s="105"/>
      <c r="H12" s="116" t="s">
        <v>235</v>
      </c>
      <c r="I12" s="105"/>
      <c r="J12" s="105"/>
      <c r="K12" s="105"/>
      <c r="L12" s="105"/>
      <c r="M12" s="105"/>
      <c r="N12" s="105"/>
      <c r="O12" s="105"/>
      <c r="P12" s="94"/>
      <c r="Q12" s="106"/>
    </row>
    <row r="13" spans="1:17" s="4" customFormat="1" ht="15">
      <c r="A13" s="94" t="s">
        <v>219</v>
      </c>
      <c r="B13" s="104" t="s">
        <v>288</v>
      </c>
      <c r="C13" s="102"/>
      <c r="D13" s="103"/>
      <c r="E13" s="105">
        <v>2004</v>
      </c>
      <c r="F13" s="83">
        <v>33.5</v>
      </c>
      <c r="G13" s="187" t="s">
        <v>54</v>
      </c>
      <c r="H13" s="113" t="s">
        <v>133</v>
      </c>
      <c r="I13" s="187">
        <v>8</v>
      </c>
      <c r="J13" s="84">
        <v>1</v>
      </c>
      <c r="K13" s="187">
        <v>118</v>
      </c>
      <c r="L13" s="187"/>
      <c r="M13" s="114"/>
      <c r="N13" s="75">
        <f>J13*K13*1.1</f>
        <v>129.8</v>
      </c>
      <c r="O13" s="187">
        <v>18</v>
      </c>
      <c r="P13" s="187" t="s">
        <v>54</v>
      </c>
      <c r="Q13" s="119" t="s">
        <v>281</v>
      </c>
    </row>
    <row r="14" spans="1:17" s="4" customFormat="1" ht="15">
      <c r="A14" s="94" t="s">
        <v>220</v>
      </c>
      <c r="B14" s="184" t="s">
        <v>292</v>
      </c>
      <c r="C14" s="185"/>
      <c r="D14" s="186"/>
      <c r="E14" s="187">
        <v>2004</v>
      </c>
      <c r="F14" s="83">
        <v>37.36</v>
      </c>
      <c r="G14" s="187" t="s">
        <v>54</v>
      </c>
      <c r="H14" s="113" t="s">
        <v>133</v>
      </c>
      <c r="I14" s="187">
        <v>6</v>
      </c>
      <c r="J14" s="84">
        <v>0.5</v>
      </c>
      <c r="K14" s="187">
        <v>185</v>
      </c>
      <c r="L14" s="187"/>
      <c r="M14" s="187"/>
      <c r="N14" s="75">
        <f aca="true" t="shared" si="0" ref="N14:N15">J14*K14*1.1</f>
        <v>101.75000000000001</v>
      </c>
      <c r="O14" s="187">
        <v>16</v>
      </c>
      <c r="P14" s="232" t="s">
        <v>54</v>
      </c>
      <c r="Q14" s="119" t="s">
        <v>281</v>
      </c>
    </row>
    <row r="15" spans="1:17" s="4" customFormat="1" ht="15">
      <c r="A15" s="94" t="s">
        <v>221</v>
      </c>
      <c r="B15" s="189" t="s">
        <v>296</v>
      </c>
      <c r="C15" s="190"/>
      <c r="D15" s="191"/>
      <c r="E15" s="192">
        <v>2007</v>
      </c>
      <c r="F15" s="83">
        <v>26.74</v>
      </c>
      <c r="G15" s="192" t="s">
        <v>54</v>
      </c>
      <c r="H15" s="209" t="s">
        <v>294</v>
      </c>
      <c r="I15" s="192">
        <v>6</v>
      </c>
      <c r="J15" s="84">
        <v>0.5</v>
      </c>
      <c r="K15" s="192">
        <v>110</v>
      </c>
      <c r="L15" s="192"/>
      <c r="M15" s="114"/>
      <c r="N15" s="75">
        <f t="shared" si="0"/>
        <v>60.50000000000001</v>
      </c>
      <c r="O15" s="192">
        <v>14</v>
      </c>
      <c r="P15" s="232" t="s">
        <v>54</v>
      </c>
      <c r="Q15" s="208" t="s">
        <v>59</v>
      </c>
    </row>
    <row r="16" spans="1:17" s="4" customFormat="1" ht="15">
      <c r="A16" s="94"/>
      <c r="B16" s="220"/>
      <c r="C16" s="221"/>
      <c r="D16" s="222"/>
      <c r="E16" s="223"/>
      <c r="F16" s="83"/>
      <c r="G16" s="223"/>
      <c r="H16" s="126" t="s">
        <v>336</v>
      </c>
      <c r="I16" s="223"/>
      <c r="J16" s="84"/>
      <c r="K16" s="223"/>
      <c r="L16" s="223"/>
      <c r="M16" s="114"/>
      <c r="N16" s="75"/>
      <c r="O16" s="223"/>
      <c r="P16" s="223"/>
      <c r="Q16" s="208"/>
    </row>
    <row r="17" spans="1:17" s="4" customFormat="1" ht="15">
      <c r="A17" s="94" t="s">
        <v>219</v>
      </c>
      <c r="B17" s="184" t="s">
        <v>274</v>
      </c>
      <c r="C17" s="185"/>
      <c r="D17" s="186"/>
      <c r="E17" s="187">
        <v>2004</v>
      </c>
      <c r="F17" s="83">
        <v>44.84</v>
      </c>
      <c r="G17" s="187" t="s">
        <v>54</v>
      </c>
      <c r="H17" s="70" t="s">
        <v>273</v>
      </c>
      <c r="I17" s="187">
        <v>6</v>
      </c>
      <c r="J17" s="84">
        <v>0.5</v>
      </c>
      <c r="K17" s="187">
        <v>163</v>
      </c>
      <c r="L17" s="187"/>
      <c r="M17" s="223"/>
      <c r="N17" s="75">
        <f>J17*K17*1.05</f>
        <v>85.575</v>
      </c>
      <c r="O17" s="187">
        <v>15</v>
      </c>
      <c r="P17" s="232" t="s">
        <v>54</v>
      </c>
      <c r="Q17" s="224" t="s">
        <v>153</v>
      </c>
    </row>
    <row r="18" spans="1:17" s="4" customFormat="1" ht="15">
      <c r="A18" s="94"/>
      <c r="B18" s="184"/>
      <c r="C18" s="185"/>
      <c r="D18" s="186"/>
      <c r="E18" s="187"/>
      <c r="F18" s="83"/>
      <c r="G18" s="187"/>
      <c r="H18" s="126" t="s">
        <v>233</v>
      </c>
      <c r="I18" s="187"/>
      <c r="J18" s="187"/>
      <c r="K18" s="187"/>
      <c r="L18" s="187"/>
      <c r="M18" s="187"/>
      <c r="N18" s="75"/>
      <c r="O18" s="187"/>
      <c r="P18" s="187"/>
      <c r="Q18" s="188"/>
    </row>
    <row r="19" spans="1:17" s="4" customFormat="1" ht="15">
      <c r="A19" s="94" t="s">
        <v>219</v>
      </c>
      <c r="B19" s="64" t="s">
        <v>291</v>
      </c>
      <c r="C19" s="65"/>
      <c r="D19" s="66"/>
      <c r="E19" s="223">
        <v>2004</v>
      </c>
      <c r="F19" s="83">
        <v>58.88</v>
      </c>
      <c r="G19" s="223" t="s">
        <v>54</v>
      </c>
      <c r="H19" s="113" t="s">
        <v>133</v>
      </c>
      <c r="I19" s="223">
        <v>12</v>
      </c>
      <c r="J19" s="84">
        <v>4</v>
      </c>
      <c r="K19" s="223">
        <v>109</v>
      </c>
      <c r="L19" s="223"/>
      <c r="M19" s="223"/>
      <c r="N19" s="75">
        <f>J19*K19</f>
        <v>436</v>
      </c>
      <c r="O19" s="223">
        <v>20</v>
      </c>
      <c r="P19" s="232" t="s">
        <v>54</v>
      </c>
      <c r="Q19" s="119" t="s">
        <v>281</v>
      </c>
    </row>
    <row r="20" spans="1:17" s="4" customFormat="1" ht="15">
      <c r="A20" s="94" t="s">
        <v>220</v>
      </c>
      <c r="B20" s="107" t="s">
        <v>271</v>
      </c>
      <c r="C20" s="86"/>
      <c r="D20" s="87"/>
      <c r="E20" s="105">
        <v>2004</v>
      </c>
      <c r="F20" s="83">
        <v>51.68</v>
      </c>
      <c r="G20" s="223" t="s">
        <v>54</v>
      </c>
      <c r="H20" s="113" t="s">
        <v>269</v>
      </c>
      <c r="I20" s="105">
        <v>8</v>
      </c>
      <c r="J20" s="84">
        <v>1</v>
      </c>
      <c r="K20" s="105">
        <v>38</v>
      </c>
      <c r="L20" s="105"/>
      <c r="M20" s="105"/>
      <c r="N20" s="75">
        <f aca="true" t="shared" si="1" ref="N20">J20*K20</f>
        <v>38</v>
      </c>
      <c r="O20" s="70">
        <v>13</v>
      </c>
      <c r="P20" s="232" t="s">
        <v>54</v>
      </c>
      <c r="Q20" s="106" t="s">
        <v>270</v>
      </c>
    </row>
    <row r="21" spans="1:17" ht="15">
      <c r="A21" s="53" t="s">
        <v>51</v>
      </c>
      <c r="B21" s="53"/>
      <c r="C21" s="53"/>
      <c r="D21" s="71"/>
      <c r="E21" s="72" t="s">
        <v>230</v>
      </c>
      <c r="F21" s="53"/>
      <c r="G21" s="53"/>
      <c r="H21" s="53"/>
      <c r="I21" s="53" t="s">
        <v>51</v>
      </c>
      <c r="J21" s="53"/>
      <c r="K21" s="53"/>
      <c r="L21" s="53"/>
      <c r="M21" s="71"/>
      <c r="N21" s="23"/>
      <c r="O21" s="72" t="s">
        <v>239</v>
      </c>
      <c r="P21" s="53"/>
      <c r="Q21" s="53"/>
    </row>
    <row r="22" spans="1:16" ht="15">
      <c r="A22" s="53" t="s">
        <v>52</v>
      </c>
      <c r="B22" s="53"/>
      <c r="C22" s="53"/>
      <c r="D22" s="53"/>
      <c r="E22" s="53"/>
      <c r="F22" s="71"/>
      <c r="G22" s="73" t="s">
        <v>227</v>
      </c>
      <c r="H22" s="53"/>
      <c r="I22" s="53" t="s">
        <v>53</v>
      </c>
      <c r="J22" s="53"/>
      <c r="K22" s="53"/>
      <c r="L22" s="53"/>
      <c r="M22" s="53"/>
      <c r="N22" s="53"/>
      <c r="O22" s="53"/>
      <c r="P22" s="72" t="s">
        <v>226</v>
      </c>
    </row>
    <row r="24" ht="15">
      <c r="E24">
        <v>2</v>
      </c>
    </row>
  </sheetData>
  <mergeCells count="15">
    <mergeCell ref="N4:Q4"/>
    <mergeCell ref="N8:Q8"/>
    <mergeCell ref="A10:A11"/>
    <mergeCell ref="B10:D11"/>
    <mergeCell ref="E10:E11"/>
    <mergeCell ref="F10:F11"/>
    <mergeCell ref="G10:G11"/>
    <mergeCell ref="H10:H11"/>
    <mergeCell ref="I10:I11"/>
    <mergeCell ref="J10:J11"/>
    <mergeCell ref="N10:N11"/>
    <mergeCell ref="O10:O11"/>
    <mergeCell ref="P10:P11"/>
    <mergeCell ref="Q10:Q11"/>
    <mergeCell ref="K10:M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 topLeftCell="A4">
      <selection activeCell="U18" sqref="U18"/>
    </sheetView>
  </sheetViews>
  <sheetFormatPr defaultColWidth="9.140625" defaultRowHeight="15"/>
  <cols>
    <col min="1" max="1" width="6.421875" style="0" customWidth="1"/>
    <col min="2" max="2" width="3.57421875" style="0" customWidth="1"/>
    <col min="3" max="3" width="6.28125" style="0" customWidth="1"/>
    <col min="4" max="4" width="8.00390625" style="0" customWidth="1"/>
    <col min="5" max="5" width="5.421875" style="0" customWidth="1"/>
    <col min="6" max="6" width="5.7109375" style="112" customWidth="1"/>
    <col min="7" max="7" width="5.57421875" style="0" customWidth="1"/>
    <col min="8" max="8" width="30.28125" style="0" customWidth="1"/>
    <col min="9" max="9" width="4.8515625" style="0" customWidth="1"/>
    <col min="10" max="10" width="5.8515625" style="0" customWidth="1"/>
    <col min="11" max="11" width="4.28125" style="0" customWidth="1"/>
    <col min="12" max="12" width="3.28125" style="0" customWidth="1"/>
    <col min="13" max="13" width="3.421875" style="0" customWidth="1"/>
    <col min="14" max="14" width="6.7109375" style="0" customWidth="1"/>
    <col min="15" max="15" width="5.421875" style="0" customWidth="1"/>
    <col min="16" max="16" width="7.28125" style="0" customWidth="1"/>
    <col min="17" max="17" width="17.140625" style="0" customWidth="1"/>
  </cols>
  <sheetData>
    <row r="1" spans="1:17" ht="15">
      <c r="A1" s="22" t="s">
        <v>0</v>
      </c>
      <c r="B1" s="22"/>
      <c r="C1" s="22"/>
      <c r="D1" s="22"/>
      <c r="E1" s="22"/>
      <c r="F1" s="111"/>
      <c r="G1" s="23"/>
      <c r="H1" s="23"/>
      <c r="I1" s="23"/>
      <c r="J1" s="23"/>
      <c r="K1" s="23"/>
      <c r="L1" s="23"/>
      <c r="M1" s="23"/>
      <c r="N1" s="23"/>
      <c r="O1" s="23"/>
      <c r="P1" s="23"/>
      <c r="Q1" s="22"/>
    </row>
    <row r="2" spans="1:17" ht="15">
      <c r="A2" s="22" t="s">
        <v>1</v>
      </c>
      <c r="B2" s="22"/>
      <c r="C2" s="22"/>
      <c r="D2" s="22"/>
      <c r="E2" s="22"/>
      <c r="F2" s="111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2"/>
      <c r="B3" s="22"/>
      <c r="C3" s="22"/>
      <c r="D3" s="22"/>
      <c r="E3" s="23"/>
      <c r="F3" s="111"/>
      <c r="G3" s="24" t="s">
        <v>2</v>
      </c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5.75" thickBot="1">
      <c r="A4" s="23"/>
      <c r="B4" s="23"/>
      <c r="C4" s="23"/>
      <c r="D4" s="23"/>
      <c r="E4" s="23"/>
      <c r="F4" s="111"/>
      <c r="G4" s="23"/>
      <c r="H4" s="23"/>
      <c r="I4" s="23"/>
      <c r="J4" s="22" t="s">
        <v>73</v>
      </c>
      <c r="K4" s="23"/>
      <c r="L4" s="23"/>
      <c r="M4" s="23"/>
      <c r="N4" s="324" t="s">
        <v>3</v>
      </c>
      <c r="O4" s="325"/>
      <c r="P4" s="325"/>
      <c r="Q4" s="326"/>
    </row>
    <row r="5" spans="1:17" ht="26.25" thickBot="1">
      <c r="A5" s="72" t="s">
        <v>4</v>
      </c>
      <c r="B5" s="27">
        <v>27</v>
      </c>
      <c r="C5" s="26" t="s">
        <v>5</v>
      </c>
      <c r="D5" s="27" t="s">
        <v>231</v>
      </c>
      <c r="E5" s="26" t="s">
        <v>6</v>
      </c>
      <c r="F5" s="115">
        <v>2016</v>
      </c>
      <c r="G5" s="23"/>
      <c r="H5" s="28" t="s">
        <v>7</v>
      </c>
      <c r="I5" s="23"/>
      <c r="J5" s="23" t="s">
        <v>8</v>
      </c>
      <c r="K5" s="23"/>
      <c r="L5" s="23"/>
      <c r="M5" s="23"/>
      <c r="N5" s="29" t="s">
        <v>116</v>
      </c>
      <c r="O5" s="30"/>
      <c r="P5" s="31"/>
      <c r="Q5" s="31"/>
    </row>
    <row r="6" spans="1:17" ht="15.75" thickBot="1">
      <c r="A6" s="23"/>
      <c r="B6" s="23"/>
      <c r="C6" s="23"/>
      <c r="D6" s="23"/>
      <c r="E6" s="23"/>
      <c r="F6" s="111"/>
      <c r="G6" s="23"/>
      <c r="H6" s="80" t="s">
        <v>26</v>
      </c>
      <c r="I6" s="23"/>
      <c r="J6" s="23"/>
      <c r="K6" s="23"/>
      <c r="L6" s="23"/>
      <c r="M6" s="23"/>
      <c r="N6" s="33" t="s">
        <v>249</v>
      </c>
      <c r="O6" s="34"/>
      <c r="P6" s="35"/>
      <c r="Q6" s="35"/>
    </row>
    <row r="7" spans="1:17" ht="15.75">
      <c r="A7" s="46" t="s">
        <v>232</v>
      </c>
      <c r="B7" s="47"/>
      <c r="C7" s="47"/>
      <c r="D7" s="48"/>
      <c r="E7" s="23"/>
      <c r="F7" s="111" t="s">
        <v>10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5.75">
      <c r="A8" s="49"/>
      <c r="B8" s="50"/>
      <c r="C8" s="50"/>
      <c r="D8" s="51"/>
      <c r="E8" s="23"/>
      <c r="F8" s="111" t="s">
        <v>62</v>
      </c>
      <c r="G8" s="23"/>
      <c r="H8" s="23"/>
      <c r="I8" s="23"/>
      <c r="J8" s="23"/>
      <c r="K8" s="23"/>
      <c r="L8" s="23"/>
      <c r="M8" s="23"/>
      <c r="N8" s="294"/>
      <c r="O8" s="295"/>
      <c r="P8" s="295"/>
      <c r="Q8" s="296"/>
    </row>
    <row r="9" spans="1:17" ht="4.5" customHeight="1">
      <c r="A9" s="23"/>
      <c r="B9" s="23"/>
      <c r="C9" s="23"/>
      <c r="D9" s="23"/>
      <c r="E9" s="23"/>
      <c r="F9" s="11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5">
      <c r="A10" s="327" t="s">
        <v>11</v>
      </c>
      <c r="B10" s="299" t="s">
        <v>27</v>
      </c>
      <c r="C10" s="300"/>
      <c r="D10" s="301"/>
      <c r="E10" s="329" t="s">
        <v>13</v>
      </c>
      <c r="F10" s="330" t="s">
        <v>14</v>
      </c>
      <c r="G10" s="329" t="s">
        <v>15</v>
      </c>
      <c r="H10" s="331" t="s">
        <v>16</v>
      </c>
      <c r="I10" s="329" t="s">
        <v>17</v>
      </c>
      <c r="J10" s="333" t="s">
        <v>18</v>
      </c>
      <c r="K10" s="332" t="s">
        <v>28</v>
      </c>
      <c r="L10" s="332"/>
      <c r="M10" s="332"/>
      <c r="N10" s="333" t="s">
        <v>20</v>
      </c>
      <c r="O10" s="334" t="s">
        <v>21</v>
      </c>
      <c r="P10" s="329" t="s">
        <v>22</v>
      </c>
      <c r="Q10" s="329" t="s">
        <v>23</v>
      </c>
    </row>
    <row r="11" spans="1:17" ht="69" customHeight="1">
      <c r="A11" s="328"/>
      <c r="B11" s="302"/>
      <c r="C11" s="303"/>
      <c r="D11" s="304"/>
      <c r="E11" s="329"/>
      <c r="F11" s="330"/>
      <c r="G11" s="329"/>
      <c r="H11" s="332"/>
      <c r="I11" s="329"/>
      <c r="J11" s="333"/>
      <c r="K11" s="81" t="s">
        <v>28</v>
      </c>
      <c r="L11" s="81" t="s">
        <v>24</v>
      </c>
      <c r="M11" s="81" t="s">
        <v>25</v>
      </c>
      <c r="N11" s="333"/>
      <c r="O11" s="334"/>
      <c r="P11" s="329"/>
      <c r="Q11" s="329"/>
    </row>
    <row r="12" spans="1:17" s="4" customFormat="1" ht="15">
      <c r="A12" s="136"/>
      <c r="B12" s="64"/>
      <c r="C12" s="65"/>
      <c r="D12" s="66"/>
      <c r="E12" s="136"/>
      <c r="F12" s="83"/>
      <c r="G12" s="136"/>
      <c r="H12" s="116" t="s">
        <v>117</v>
      </c>
      <c r="I12" s="136"/>
      <c r="J12" s="75"/>
      <c r="K12" s="136"/>
      <c r="L12" s="136"/>
      <c r="M12" s="136"/>
      <c r="N12" s="75"/>
      <c r="O12" s="136"/>
      <c r="P12" s="136"/>
      <c r="Q12" s="135"/>
    </row>
    <row r="13" spans="1:17" s="4" customFormat="1" ht="15">
      <c r="A13" s="136">
        <v>1</v>
      </c>
      <c r="B13" s="210" t="s">
        <v>310</v>
      </c>
      <c r="C13" s="211"/>
      <c r="D13" s="212"/>
      <c r="E13" s="204">
        <v>1998</v>
      </c>
      <c r="F13" s="203">
        <v>60.9</v>
      </c>
      <c r="G13" s="204" t="s">
        <v>55</v>
      </c>
      <c r="H13" s="205" t="s">
        <v>308</v>
      </c>
      <c r="I13" s="213">
        <v>20</v>
      </c>
      <c r="J13" s="203">
        <v>2</v>
      </c>
      <c r="K13" s="204">
        <v>77</v>
      </c>
      <c r="L13" s="204"/>
      <c r="M13" s="204"/>
      <c r="N13" s="207">
        <f>J13*K13*1.45</f>
        <v>223.29999999999998</v>
      </c>
      <c r="O13" s="204">
        <v>18</v>
      </c>
      <c r="P13" s="213" t="s">
        <v>56</v>
      </c>
      <c r="Q13" s="208" t="s">
        <v>309</v>
      </c>
    </row>
    <row r="14" spans="1:17" s="4" customFormat="1" ht="15">
      <c r="A14" s="136"/>
      <c r="B14" s="64"/>
      <c r="C14" s="65"/>
      <c r="D14" s="66"/>
      <c r="E14" s="136"/>
      <c r="F14" s="83"/>
      <c r="G14" s="136"/>
      <c r="H14" s="116" t="s">
        <v>118</v>
      </c>
      <c r="I14" s="136"/>
      <c r="J14" s="75"/>
      <c r="K14" s="136"/>
      <c r="L14" s="136"/>
      <c r="M14" s="136"/>
      <c r="N14" s="207"/>
      <c r="O14" s="136"/>
      <c r="P14" s="136"/>
      <c r="Q14" s="135"/>
    </row>
    <row r="15" spans="1:17" s="4" customFormat="1" ht="15">
      <c r="A15" s="136">
        <v>1</v>
      </c>
      <c r="B15" s="64" t="s">
        <v>160</v>
      </c>
      <c r="C15" s="65"/>
      <c r="D15" s="66"/>
      <c r="E15" s="232">
        <v>2000</v>
      </c>
      <c r="F15" s="83">
        <v>68</v>
      </c>
      <c r="G15" s="232" t="s">
        <v>55</v>
      </c>
      <c r="H15" s="70" t="s">
        <v>273</v>
      </c>
      <c r="I15" s="232">
        <v>24</v>
      </c>
      <c r="J15" s="83">
        <v>4</v>
      </c>
      <c r="K15" s="232">
        <v>70</v>
      </c>
      <c r="L15" s="232"/>
      <c r="M15" s="204"/>
      <c r="N15" s="207">
        <f>J15*K15*1.35</f>
        <v>378</v>
      </c>
      <c r="O15" s="232">
        <v>20</v>
      </c>
      <c r="P15" s="232" t="s">
        <v>57</v>
      </c>
      <c r="Q15" s="231" t="s">
        <v>153</v>
      </c>
    </row>
    <row r="16" spans="1:17" s="4" customFormat="1" ht="15">
      <c r="A16" s="136">
        <v>2</v>
      </c>
      <c r="B16" s="64" t="s">
        <v>263</v>
      </c>
      <c r="C16" s="65"/>
      <c r="D16" s="66"/>
      <c r="E16" s="232">
        <v>1999</v>
      </c>
      <c r="F16" s="83">
        <v>64.14</v>
      </c>
      <c r="G16" s="232" t="s">
        <v>54</v>
      </c>
      <c r="H16" s="125" t="s">
        <v>260</v>
      </c>
      <c r="I16" s="232">
        <v>20</v>
      </c>
      <c r="J16" s="83">
        <v>2</v>
      </c>
      <c r="K16" s="232">
        <v>42</v>
      </c>
      <c r="L16" s="232"/>
      <c r="M16" s="204"/>
      <c r="N16" s="207">
        <f>J16*K16*1.35</f>
        <v>113.4</v>
      </c>
      <c r="O16" s="232">
        <v>14</v>
      </c>
      <c r="P16" s="213" t="s">
        <v>54</v>
      </c>
      <c r="Q16" s="231" t="s">
        <v>84</v>
      </c>
    </row>
    <row r="17" spans="1:17" s="4" customFormat="1" ht="15">
      <c r="A17" s="136"/>
      <c r="B17" s="64"/>
      <c r="C17" s="65"/>
      <c r="D17" s="66"/>
      <c r="E17" s="136"/>
      <c r="F17" s="83"/>
      <c r="G17" s="136"/>
      <c r="H17" s="116" t="s">
        <v>119</v>
      </c>
      <c r="I17" s="136"/>
      <c r="J17" s="75"/>
      <c r="K17" s="136"/>
      <c r="L17" s="136"/>
      <c r="M17" s="136"/>
      <c r="N17" s="207"/>
      <c r="O17" s="136"/>
      <c r="P17" s="136"/>
      <c r="Q17" s="117"/>
    </row>
    <row r="18" spans="1:17" s="4" customFormat="1" ht="15">
      <c r="A18" s="136">
        <v>1</v>
      </c>
      <c r="B18" s="210" t="s">
        <v>306</v>
      </c>
      <c r="C18" s="211"/>
      <c r="D18" s="212"/>
      <c r="E18" s="204">
        <v>1999</v>
      </c>
      <c r="F18" s="203">
        <v>72.6</v>
      </c>
      <c r="G18" s="213" t="s">
        <v>302</v>
      </c>
      <c r="H18" s="205" t="s">
        <v>294</v>
      </c>
      <c r="I18" s="213">
        <v>20</v>
      </c>
      <c r="J18" s="83">
        <v>2</v>
      </c>
      <c r="K18" s="204">
        <v>50</v>
      </c>
      <c r="L18" s="232"/>
      <c r="M18" s="236"/>
      <c r="N18" s="207">
        <f>J18*K18*1.25</f>
        <v>125</v>
      </c>
      <c r="O18" s="232">
        <v>15</v>
      </c>
      <c r="P18" s="213" t="s">
        <v>54</v>
      </c>
      <c r="Q18" s="208" t="s">
        <v>295</v>
      </c>
    </row>
    <row r="19" spans="1:17" s="4" customFormat="1" ht="15">
      <c r="A19" s="136">
        <v>2</v>
      </c>
      <c r="B19" s="64" t="s">
        <v>86</v>
      </c>
      <c r="C19" s="65"/>
      <c r="D19" s="66"/>
      <c r="E19" s="236">
        <v>1999</v>
      </c>
      <c r="F19" s="83">
        <v>70.6</v>
      </c>
      <c r="G19" s="236" t="s">
        <v>57</v>
      </c>
      <c r="H19" s="125" t="s">
        <v>260</v>
      </c>
      <c r="I19" s="236">
        <v>24</v>
      </c>
      <c r="J19" s="83">
        <v>4</v>
      </c>
      <c r="K19" s="236">
        <v>21</v>
      </c>
      <c r="L19" s="232"/>
      <c r="M19" s="204"/>
      <c r="N19" s="207">
        <f>J19*K19*1.25</f>
        <v>105</v>
      </c>
      <c r="O19" s="232">
        <v>13</v>
      </c>
      <c r="P19" s="213" t="s">
        <v>54</v>
      </c>
      <c r="Q19" s="237" t="s">
        <v>84</v>
      </c>
    </row>
    <row r="20" spans="1:17" s="4" customFormat="1" ht="15">
      <c r="A20" s="187"/>
      <c r="B20" s="64"/>
      <c r="C20" s="65"/>
      <c r="D20" s="66"/>
      <c r="E20" s="187"/>
      <c r="F20" s="83"/>
      <c r="G20" s="187"/>
      <c r="H20" s="116" t="s">
        <v>250</v>
      </c>
      <c r="I20" s="187"/>
      <c r="J20" s="75"/>
      <c r="K20" s="187"/>
      <c r="L20" s="187"/>
      <c r="M20" s="114"/>
      <c r="N20" s="207"/>
      <c r="O20" s="187"/>
      <c r="P20" s="187"/>
      <c r="Q20" s="188"/>
    </row>
    <row r="21" spans="1:17" s="4" customFormat="1" ht="15">
      <c r="A21" s="187">
        <v>1</v>
      </c>
      <c r="B21" s="64" t="s">
        <v>267</v>
      </c>
      <c r="C21" s="65"/>
      <c r="D21" s="66"/>
      <c r="E21" s="232">
        <v>1998</v>
      </c>
      <c r="F21" s="83">
        <v>76.9</v>
      </c>
      <c r="G21" s="232" t="s">
        <v>54</v>
      </c>
      <c r="H21" s="113" t="s">
        <v>128</v>
      </c>
      <c r="I21" s="113">
        <v>16</v>
      </c>
      <c r="J21" s="83">
        <v>1</v>
      </c>
      <c r="K21" s="232">
        <v>58</v>
      </c>
      <c r="L21" s="232"/>
      <c r="M21" s="204"/>
      <c r="N21" s="207">
        <f>J21*K21*1.15</f>
        <v>66.69999999999999</v>
      </c>
      <c r="O21" s="232">
        <v>11</v>
      </c>
      <c r="P21" s="213" t="s">
        <v>54</v>
      </c>
      <c r="Q21" s="231" t="s">
        <v>129</v>
      </c>
    </row>
    <row r="22" spans="1:17" s="4" customFormat="1" ht="15">
      <c r="A22" s="136"/>
      <c r="B22" s="64"/>
      <c r="C22" s="65"/>
      <c r="D22" s="66"/>
      <c r="E22" s="136"/>
      <c r="F22" s="83"/>
      <c r="G22" s="136"/>
      <c r="H22" s="116" t="s">
        <v>121</v>
      </c>
      <c r="I22" s="136"/>
      <c r="J22" s="75"/>
      <c r="K22" s="136"/>
      <c r="L22" s="136"/>
      <c r="M22" s="136"/>
      <c r="N22" s="207"/>
      <c r="O22" s="136"/>
      <c r="P22" s="136"/>
      <c r="Q22" s="135"/>
    </row>
    <row r="23" spans="1:17" s="4" customFormat="1" ht="15">
      <c r="A23" s="136">
        <v>1</v>
      </c>
      <c r="B23" s="233" t="s">
        <v>83</v>
      </c>
      <c r="C23" s="234"/>
      <c r="D23" s="235"/>
      <c r="E23" s="232">
        <v>1999</v>
      </c>
      <c r="F23" s="83">
        <v>89.06</v>
      </c>
      <c r="G23" s="232" t="s">
        <v>55</v>
      </c>
      <c r="H23" s="125" t="s">
        <v>260</v>
      </c>
      <c r="I23" s="236">
        <v>24</v>
      </c>
      <c r="J23" s="83">
        <v>4</v>
      </c>
      <c r="K23" s="232">
        <v>51</v>
      </c>
      <c r="L23" s="232"/>
      <c r="M23" s="204"/>
      <c r="N23" s="207">
        <f>J23*K23</f>
        <v>204</v>
      </c>
      <c r="O23" s="232">
        <v>16</v>
      </c>
      <c r="P23" s="213" t="s">
        <v>54</v>
      </c>
      <c r="Q23" s="231" t="s">
        <v>84</v>
      </c>
    </row>
    <row r="24" spans="1:17" s="4" customFormat="1" ht="15">
      <c r="A24" s="136">
        <v>2</v>
      </c>
      <c r="B24" s="64" t="s">
        <v>266</v>
      </c>
      <c r="C24" s="65"/>
      <c r="D24" s="66"/>
      <c r="E24" s="232">
        <v>1999</v>
      </c>
      <c r="F24" s="83">
        <v>94.3</v>
      </c>
      <c r="G24" s="232" t="s">
        <v>54</v>
      </c>
      <c r="H24" s="113" t="s">
        <v>128</v>
      </c>
      <c r="I24" s="113">
        <v>16</v>
      </c>
      <c r="J24" s="83">
        <v>1</v>
      </c>
      <c r="K24" s="232">
        <v>71</v>
      </c>
      <c r="L24" s="232"/>
      <c r="M24" s="204"/>
      <c r="N24" s="207">
        <f>J24*K24</f>
        <v>71</v>
      </c>
      <c r="O24" s="232">
        <v>12</v>
      </c>
      <c r="P24" s="213" t="s">
        <v>54</v>
      </c>
      <c r="Q24" s="231" t="s">
        <v>129</v>
      </c>
    </row>
    <row r="25" spans="1:17" ht="15">
      <c r="A25" s="53" t="s">
        <v>51</v>
      </c>
      <c r="B25" s="53"/>
      <c r="C25" s="53"/>
      <c r="D25" s="71"/>
      <c r="E25" s="72" t="s">
        <v>225</v>
      </c>
      <c r="F25" s="53"/>
      <c r="G25" s="53"/>
      <c r="H25" s="53"/>
      <c r="I25" s="53" t="s">
        <v>51</v>
      </c>
      <c r="J25" s="53"/>
      <c r="K25" s="53"/>
      <c r="L25" s="53"/>
      <c r="M25" s="71"/>
      <c r="N25" s="23"/>
      <c r="O25" s="72" t="s">
        <v>230</v>
      </c>
      <c r="P25" s="53"/>
      <c r="Q25" s="53"/>
    </row>
    <row r="26" spans="1:16" ht="15">
      <c r="A26" s="53" t="s">
        <v>52</v>
      </c>
      <c r="B26" s="53"/>
      <c r="C26" s="53"/>
      <c r="D26" s="53"/>
      <c r="E26" s="53"/>
      <c r="F26" s="71"/>
      <c r="G26" s="73" t="s">
        <v>227</v>
      </c>
      <c r="H26" s="53"/>
      <c r="I26" s="53" t="s">
        <v>53</v>
      </c>
      <c r="J26" s="53"/>
      <c r="K26" s="53"/>
      <c r="L26" s="53"/>
      <c r="M26" s="53"/>
      <c r="N26" s="53"/>
      <c r="O26" s="53"/>
      <c r="P26" s="72" t="s">
        <v>226</v>
      </c>
    </row>
  </sheetData>
  <mergeCells count="15">
    <mergeCell ref="N4:Q4"/>
    <mergeCell ref="N8:Q8"/>
    <mergeCell ref="A10:A11"/>
    <mergeCell ref="B10:D11"/>
    <mergeCell ref="E10:E11"/>
    <mergeCell ref="F10:F11"/>
    <mergeCell ref="G10:G11"/>
    <mergeCell ref="H10:H11"/>
    <mergeCell ref="I10:I11"/>
    <mergeCell ref="J10:J11"/>
    <mergeCell ref="K10:M10"/>
    <mergeCell ref="N10:N11"/>
    <mergeCell ref="O10:O11"/>
    <mergeCell ref="P10:P11"/>
    <mergeCell ref="Q10:Q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="110" zoomScaleNormal="110" workbookViewId="0" topLeftCell="A1">
      <selection activeCell="P22" sqref="P22"/>
    </sheetView>
  </sheetViews>
  <sheetFormatPr defaultColWidth="9.140625" defaultRowHeight="15"/>
  <cols>
    <col min="1" max="1" width="6.00390625" style="0" customWidth="1"/>
    <col min="2" max="2" width="3.28125" style="0" customWidth="1"/>
    <col min="3" max="3" width="7.00390625" style="0" customWidth="1"/>
    <col min="4" max="4" width="10.57421875" style="0" customWidth="1"/>
    <col min="5" max="5" width="6.140625" style="0" customWidth="1"/>
    <col min="6" max="6" width="6.421875" style="112" customWidth="1"/>
    <col min="7" max="7" width="4.421875" style="0" customWidth="1"/>
    <col min="8" max="8" width="29.7109375" style="0" customWidth="1"/>
    <col min="9" max="9" width="3.28125" style="0" customWidth="1"/>
    <col min="10" max="10" width="5.421875" style="0" customWidth="1"/>
    <col min="11" max="11" width="4.421875" style="0" customWidth="1"/>
    <col min="12" max="12" width="4.8515625" style="0" customWidth="1"/>
    <col min="13" max="13" width="5.140625" style="0" customWidth="1"/>
    <col min="14" max="14" width="7.140625" style="0" customWidth="1"/>
    <col min="15" max="15" width="5.140625" style="0" customWidth="1"/>
    <col min="16" max="16" width="5.00390625" style="0" customWidth="1"/>
    <col min="17" max="17" width="17.00390625" style="0" customWidth="1"/>
  </cols>
  <sheetData>
    <row r="1" spans="1:17" ht="15">
      <c r="A1" s="22" t="s">
        <v>0</v>
      </c>
      <c r="B1" s="22"/>
      <c r="C1" s="22"/>
      <c r="D1" s="22"/>
      <c r="E1" s="22"/>
      <c r="F1" s="111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">
      <c r="A2" s="22" t="s">
        <v>1</v>
      </c>
      <c r="B2" s="22"/>
      <c r="C2" s="22"/>
      <c r="D2" s="22"/>
      <c r="E2" s="22"/>
      <c r="F2" s="111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2"/>
      <c r="B3" s="22"/>
      <c r="C3" s="22"/>
      <c r="D3" s="22"/>
      <c r="E3" s="23"/>
      <c r="F3" s="111"/>
      <c r="G3" s="24" t="s">
        <v>2</v>
      </c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5.75" thickBot="1">
      <c r="A4" s="23"/>
      <c r="B4" s="23"/>
      <c r="C4" s="23"/>
      <c r="D4" s="23"/>
      <c r="E4" s="23"/>
      <c r="F4" s="111"/>
      <c r="G4" s="23"/>
      <c r="H4" s="23"/>
      <c r="I4" s="23"/>
      <c r="J4" s="22" t="s">
        <v>73</v>
      </c>
      <c r="K4" s="23"/>
      <c r="L4" s="23"/>
      <c r="M4" s="23"/>
      <c r="N4" s="324" t="s">
        <v>3</v>
      </c>
      <c r="O4" s="325"/>
      <c r="P4" s="325"/>
      <c r="Q4" s="326"/>
    </row>
    <row r="5" spans="1:17" ht="26.25" thickBot="1">
      <c r="A5" s="72" t="s">
        <v>4</v>
      </c>
      <c r="B5" s="27">
        <v>26</v>
      </c>
      <c r="C5" s="26" t="s">
        <v>5</v>
      </c>
      <c r="D5" s="27" t="s">
        <v>231</v>
      </c>
      <c r="E5" s="26" t="s">
        <v>6</v>
      </c>
      <c r="F5" s="115">
        <v>2016</v>
      </c>
      <c r="G5" s="23"/>
      <c r="H5" s="28" t="s">
        <v>7</v>
      </c>
      <c r="I5" s="23"/>
      <c r="J5" s="23" t="s">
        <v>8</v>
      </c>
      <c r="K5" s="23"/>
      <c r="L5" s="23"/>
      <c r="M5" s="23"/>
      <c r="N5" s="29" t="s">
        <v>99</v>
      </c>
      <c r="O5" s="30"/>
      <c r="P5" s="31"/>
      <c r="Q5" s="31"/>
    </row>
    <row r="6" spans="1:17" ht="15.75" thickBot="1">
      <c r="A6" s="23"/>
      <c r="B6" s="23"/>
      <c r="C6" s="23"/>
      <c r="D6" s="23"/>
      <c r="E6" s="23"/>
      <c r="F6" s="111"/>
      <c r="G6" s="23"/>
      <c r="H6" s="32" t="s">
        <v>31</v>
      </c>
      <c r="I6" s="23"/>
      <c r="J6" s="23"/>
      <c r="K6" s="23"/>
      <c r="L6" s="23"/>
      <c r="M6" s="23"/>
      <c r="N6" s="33" t="s">
        <v>251</v>
      </c>
      <c r="O6" s="34"/>
      <c r="P6" s="35"/>
      <c r="Q6" s="35"/>
    </row>
    <row r="7" spans="1:17" ht="15.75">
      <c r="A7" s="88" t="s">
        <v>232</v>
      </c>
      <c r="B7" s="89"/>
      <c r="C7" s="89"/>
      <c r="D7" s="90"/>
      <c r="E7" s="23"/>
      <c r="F7" s="111" t="s">
        <v>10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5.75">
      <c r="A8" s="91"/>
      <c r="B8" s="92"/>
      <c r="C8" s="92"/>
      <c r="D8" s="93"/>
      <c r="E8" s="23"/>
      <c r="F8" s="111" t="s">
        <v>64</v>
      </c>
      <c r="G8" s="23"/>
      <c r="H8" s="23"/>
      <c r="I8" s="23"/>
      <c r="J8" s="23"/>
      <c r="K8" s="23"/>
      <c r="L8" s="23"/>
      <c r="M8" s="23"/>
      <c r="N8" s="294"/>
      <c r="O8" s="295"/>
      <c r="P8" s="295"/>
      <c r="Q8" s="296"/>
    </row>
    <row r="9" spans="1:17" ht="4.5" customHeight="1">
      <c r="A9" s="23"/>
      <c r="B9" s="23"/>
      <c r="C9" s="23"/>
      <c r="D9" s="23"/>
      <c r="E9" s="23"/>
      <c r="F9" s="11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5">
      <c r="A10" s="327" t="s">
        <v>11</v>
      </c>
      <c r="B10" s="299" t="s">
        <v>27</v>
      </c>
      <c r="C10" s="300"/>
      <c r="D10" s="301"/>
      <c r="E10" s="329" t="s">
        <v>13</v>
      </c>
      <c r="F10" s="330" t="s">
        <v>14</v>
      </c>
      <c r="G10" s="329" t="s">
        <v>15</v>
      </c>
      <c r="H10" s="331" t="s">
        <v>16</v>
      </c>
      <c r="I10" s="329" t="s">
        <v>17</v>
      </c>
      <c r="J10" s="333" t="s">
        <v>18</v>
      </c>
      <c r="K10" s="332" t="s">
        <v>28</v>
      </c>
      <c r="L10" s="332"/>
      <c r="M10" s="332"/>
      <c r="N10" s="333" t="s">
        <v>20</v>
      </c>
      <c r="O10" s="334" t="s">
        <v>21</v>
      </c>
      <c r="P10" s="329" t="s">
        <v>29</v>
      </c>
      <c r="Q10" s="329" t="s">
        <v>23</v>
      </c>
    </row>
    <row r="11" spans="1:17" ht="66.75" customHeight="1">
      <c r="A11" s="328"/>
      <c r="B11" s="302"/>
      <c r="C11" s="303"/>
      <c r="D11" s="304"/>
      <c r="E11" s="329"/>
      <c r="F11" s="330"/>
      <c r="G11" s="329"/>
      <c r="H11" s="332"/>
      <c r="I11" s="329"/>
      <c r="J11" s="333"/>
      <c r="K11" s="81" t="s">
        <v>28</v>
      </c>
      <c r="L11" s="36" t="s">
        <v>19</v>
      </c>
      <c r="M11" s="36" t="s">
        <v>32</v>
      </c>
      <c r="N11" s="333"/>
      <c r="O11" s="334"/>
      <c r="P11" s="329"/>
      <c r="Q11" s="329"/>
    </row>
    <row r="12" spans="1:17" s="4" customFormat="1" ht="15">
      <c r="A12" s="94"/>
      <c r="B12" s="64"/>
      <c r="C12" s="65"/>
      <c r="D12" s="66"/>
      <c r="E12" s="105"/>
      <c r="F12" s="83"/>
      <c r="G12" s="105"/>
      <c r="H12" s="116" t="s">
        <v>100</v>
      </c>
      <c r="I12" s="105"/>
      <c r="J12" s="75"/>
      <c r="K12" s="105"/>
      <c r="L12" s="105"/>
      <c r="M12" s="105"/>
      <c r="N12" s="75"/>
      <c r="O12" s="150"/>
      <c r="P12" s="120"/>
      <c r="Q12" s="106"/>
    </row>
    <row r="13" spans="1:17" s="4" customFormat="1" ht="15">
      <c r="A13" s="94" t="s">
        <v>219</v>
      </c>
      <c r="B13" s="64" t="s">
        <v>276</v>
      </c>
      <c r="C13" s="65"/>
      <c r="D13" s="66"/>
      <c r="E13" s="105">
        <v>2005</v>
      </c>
      <c r="F13" s="83">
        <v>36.24</v>
      </c>
      <c r="G13" s="105" t="s">
        <v>54</v>
      </c>
      <c r="H13" s="70" t="s">
        <v>273</v>
      </c>
      <c r="I13" s="187">
        <v>6</v>
      </c>
      <c r="J13" s="83">
        <v>0.75</v>
      </c>
      <c r="K13" s="187">
        <v>130</v>
      </c>
      <c r="L13" s="187">
        <v>216</v>
      </c>
      <c r="M13" s="114">
        <f>L13/2+K13</f>
        <v>238</v>
      </c>
      <c r="N13" s="75">
        <f>M13*J13*1.1</f>
        <v>196.35000000000002</v>
      </c>
      <c r="O13" s="187">
        <v>18</v>
      </c>
      <c r="P13" s="187" t="s">
        <v>54</v>
      </c>
      <c r="Q13" s="188" t="s">
        <v>153</v>
      </c>
    </row>
    <row r="14" spans="1:17" s="4" customFormat="1" ht="15">
      <c r="A14" s="94" t="s">
        <v>220</v>
      </c>
      <c r="B14" s="64" t="s">
        <v>156</v>
      </c>
      <c r="C14" s="65"/>
      <c r="D14" s="66"/>
      <c r="E14" s="105">
        <v>2007</v>
      </c>
      <c r="F14" s="83">
        <v>32.42</v>
      </c>
      <c r="G14" s="187" t="s">
        <v>54</v>
      </c>
      <c r="H14" s="70" t="s">
        <v>273</v>
      </c>
      <c r="I14" s="187">
        <v>8</v>
      </c>
      <c r="J14" s="83">
        <v>1</v>
      </c>
      <c r="K14" s="187">
        <v>60</v>
      </c>
      <c r="L14" s="187">
        <v>85</v>
      </c>
      <c r="M14" s="114">
        <f aca="true" t="shared" si="0" ref="M14:M16">L14/2+K14</f>
        <v>102.5</v>
      </c>
      <c r="N14" s="75">
        <f>M14*J14*1.1</f>
        <v>112.75000000000001</v>
      </c>
      <c r="O14" s="187">
        <v>16</v>
      </c>
      <c r="P14" s="232" t="s">
        <v>54</v>
      </c>
      <c r="Q14" s="188" t="s">
        <v>153</v>
      </c>
    </row>
    <row r="15" spans="1:17" s="4" customFormat="1" ht="15">
      <c r="A15" s="94"/>
      <c r="B15" s="64"/>
      <c r="C15" s="65"/>
      <c r="D15" s="66"/>
      <c r="E15" s="105"/>
      <c r="F15" s="83"/>
      <c r="G15" s="105"/>
      <c r="H15" s="116" t="s">
        <v>101</v>
      </c>
      <c r="I15" s="105"/>
      <c r="J15" s="83"/>
      <c r="K15" s="105"/>
      <c r="L15" s="105"/>
      <c r="M15" s="114"/>
      <c r="N15" s="75"/>
      <c r="O15" s="150"/>
      <c r="P15" s="120"/>
      <c r="Q15" s="106"/>
    </row>
    <row r="16" spans="1:17" s="4" customFormat="1" ht="15">
      <c r="A16" s="94" t="s">
        <v>219</v>
      </c>
      <c r="B16" s="64" t="s">
        <v>286</v>
      </c>
      <c r="C16" s="65"/>
      <c r="D16" s="66"/>
      <c r="E16" s="105">
        <v>2005</v>
      </c>
      <c r="F16" s="83">
        <v>41.8</v>
      </c>
      <c r="G16" s="105" t="s">
        <v>54</v>
      </c>
      <c r="H16" s="113" t="s">
        <v>133</v>
      </c>
      <c r="I16" s="187">
        <v>10</v>
      </c>
      <c r="J16" s="83">
        <v>1.5</v>
      </c>
      <c r="K16" s="187">
        <v>91</v>
      </c>
      <c r="L16" s="187">
        <v>178</v>
      </c>
      <c r="M16" s="114">
        <f t="shared" si="0"/>
        <v>180</v>
      </c>
      <c r="N16" s="75">
        <f>M16*J16*1.05</f>
        <v>283.5</v>
      </c>
      <c r="O16" s="187">
        <v>20</v>
      </c>
      <c r="P16" s="232" t="s">
        <v>54</v>
      </c>
      <c r="Q16" s="119" t="s">
        <v>281</v>
      </c>
    </row>
    <row r="17" spans="1:17" ht="15">
      <c r="A17" s="53" t="s">
        <v>51</v>
      </c>
      <c r="B17" s="53"/>
      <c r="C17" s="53"/>
      <c r="D17" s="71"/>
      <c r="E17" s="72" t="s">
        <v>225</v>
      </c>
      <c r="F17" s="53"/>
      <c r="G17" s="53"/>
      <c r="H17" s="53"/>
      <c r="I17" s="53" t="s">
        <v>51</v>
      </c>
      <c r="J17" s="53"/>
      <c r="K17" s="53"/>
      <c r="L17" s="53"/>
      <c r="M17" s="71"/>
      <c r="N17" s="23"/>
      <c r="O17" s="72" t="s">
        <v>230</v>
      </c>
      <c r="P17" s="53"/>
      <c r="Q17" s="53"/>
    </row>
    <row r="18" spans="1:16" ht="15">
      <c r="A18" s="53" t="s">
        <v>52</v>
      </c>
      <c r="B18" s="53"/>
      <c r="C18" s="53"/>
      <c r="D18" s="53"/>
      <c r="E18" s="53"/>
      <c r="F18" s="71"/>
      <c r="G18" s="73" t="s">
        <v>227</v>
      </c>
      <c r="H18" s="53"/>
      <c r="I18" s="53" t="s">
        <v>53</v>
      </c>
      <c r="J18" s="53"/>
      <c r="K18" s="53"/>
      <c r="L18" s="53"/>
      <c r="M18" s="53"/>
      <c r="N18" s="53"/>
      <c r="O18" s="53"/>
      <c r="P18" s="72" t="s">
        <v>226</v>
      </c>
    </row>
  </sheetData>
  <mergeCells count="15">
    <mergeCell ref="N4:Q4"/>
    <mergeCell ref="N8:Q8"/>
    <mergeCell ref="A10:A11"/>
    <mergeCell ref="B10:D11"/>
    <mergeCell ref="E10:E11"/>
    <mergeCell ref="F10:F11"/>
    <mergeCell ref="G10:G11"/>
    <mergeCell ref="H10:H11"/>
    <mergeCell ref="I10:I11"/>
    <mergeCell ref="J10:J11"/>
    <mergeCell ref="K10:M10"/>
    <mergeCell ref="N10:N11"/>
    <mergeCell ref="O10:O11"/>
    <mergeCell ref="P10:P11"/>
    <mergeCell ref="Q10:Q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 topLeftCell="A1">
      <selection activeCell="S25" sqref="S25"/>
    </sheetView>
  </sheetViews>
  <sheetFormatPr defaultColWidth="9.140625" defaultRowHeight="15"/>
  <cols>
    <col min="1" max="1" width="6.140625" style="0" customWidth="1"/>
    <col min="2" max="2" width="3.00390625" style="0" customWidth="1"/>
    <col min="3" max="3" width="6.28125" style="0" customWidth="1"/>
    <col min="4" max="4" width="10.7109375" style="0" customWidth="1"/>
    <col min="5" max="5" width="5.8515625" style="0" customWidth="1"/>
    <col min="6" max="6" width="6.28125" style="0" customWidth="1"/>
    <col min="7" max="7" width="4.8515625" style="0" customWidth="1"/>
    <col min="8" max="8" width="31.140625" style="0" customWidth="1"/>
    <col min="9" max="9" width="4.421875" style="0" customWidth="1"/>
    <col min="10" max="10" width="5.7109375" style="0" customWidth="1"/>
    <col min="11" max="11" width="5.00390625" style="0" customWidth="1"/>
    <col min="12" max="12" width="4.57421875" style="0" customWidth="1"/>
    <col min="13" max="13" width="5.421875" style="0" customWidth="1"/>
    <col min="14" max="14" width="6.140625" style="0" customWidth="1"/>
    <col min="15" max="15" width="5.7109375" style="0" customWidth="1"/>
    <col min="16" max="16" width="5.00390625" style="0" customWidth="1"/>
    <col min="17" max="17" width="15.8515625" style="0" customWidth="1"/>
  </cols>
  <sheetData>
    <row r="1" spans="1:17" ht="15">
      <c r="A1" s="22" t="s">
        <v>0</v>
      </c>
      <c r="B1" s="22"/>
      <c r="C1" s="22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">
      <c r="A2" s="22" t="s">
        <v>1</v>
      </c>
      <c r="B2" s="22"/>
      <c r="C2" s="22"/>
      <c r="D2" s="22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2"/>
      <c r="B3" s="22"/>
      <c r="C3" s="22"/>
      <c r="D3" s="22"/>
      <c r="E3" s="23"/>
      <c r="F3" s="23"/>
      <c r="G3" s="24" t="s">
        <v>2</v>
      </c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3.5" customHeight="1" thickBot="1">
      <c r="A4" s="23"/>
      <c r="B4" s="23"/>
      <c r="C4" s="23"/>
      <c r="D4" s="23"/>
      <c r="E4" s="23"/>
      <c r="F4" s="23"/>
      <c r="G4" s="23"/>
      <c r="H4" s="23"/>
      <c r="I4" s="23"/>
      <c r="J4" s="22" t="s">
        <v>73</v>
      </c>
      <c r="K4" s="23"/>
      <c r="L4" s="23"/>
      <c r="M4" s="23"/>
      <c r="N4" s="324" t="s">
        <v>3</v>
      </c>
      <c r="O4" s="325"/>
      <c r="P4" s="325"/>
      <c r="Q4" s="326"/>
    </row>
    <row r="5" spans="1:17" ht="21" customHeight="1" thickBot="1">
      <c r="A5" s="72" t="s">
        <v>4</v>
      </c>
      <c r="B5" s="27">
        <v>26</v>
      </c>
      <c r="C5" s="26" t="s">
        <v>5</v>
      </c>
      <c r="D5" s="27" t="s">
        <v>231</v>
      </c>
      <c r="E5" s="26" t="s">
        <v>6</v>
      </c>
      <c r="F5" s="27">
        <v>2016</v>
      </c>
      <c r="G5" s="23"/>
      <c r="H5" s="28" t="s">
        <v>7</v>
      </c>
      <c r="I5" s="23"/>
      <c r="J5" s="23" t="s">
        <v>8</v>
      </c>
      <c r="K5" s="23"/>
      <c r="L5" s="23"/>
      <c r="M5" s="23"/>
      <c r="N5" s="29" t="s">
        <v>102</v>
      </c>
      <c r="O5" s="30"/>
      <c r="P5" s="31"/>
      <c r="Q5" s="31"/>
    </row>
    <row r="6" spans="1:17" ht="15.75" thickBot="1">
      <c r="A6" s="23"/>
      <c r="B6" s="23"/>
      <c r="C6" s="23"/>
      <c r="D6" s="23"/>
      <c r="E6" s="23"/>
      <c r="F6" s="23"/>
      <c r="G6" s="23"/>
      <c r="H6" s="32" t="s">
        <v>31</v>
      </c>
      <c r="I6" s="23"/>
      <c r="J6" s="23"/>
      <c r="K6" s="23"/>
      <c r="L6" s="23"/>
      <c r="M6" s="23"/>
      <c r="N6" s="33" t="s">
        <v>252</v>
      </c>
      <c r="O6" s="34"/>
      <c r="P6" s="35"/>
      <c r="Q6" s="35"/>
    </row>
    <row r="7" spans="1:17" ht="15.75">
      <c r="A7" s="46" t="s">
        <v>232</v>
      </c>
      <c r="B7" s="47"/>
      <c r="C7" s="47"/>
      <c r="D7" s="48"/>
      <c r="E7" s="23"/>
      <c r="F7" s="23" t="s">
        <v>10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5.75">
      <c r="A8" s="49"/>
      <c r="B8" s="50"/>
      <c r="C8" s="50"/>
      <c r="D8" s="51"/>
      <c r="E8" s="23"/>
      <c r="F8" s="23" t="s">
        <v>62</v>
      </c>
      <c r="G8" s="23"/>
      <c r="H8" s="23"/>
      <c r="I8" s="23"/>
      <c r="J8" s="23"/>
      <c r="K8" s="23"/>
      <c r="L8" s="23"/>
      <c r="M8" s="23"/>
      <c r="N8" s="294" t="s">
        <v>63</v>
      </c>
      <c r="O8" s="295"/>
      <c r="P8" s="295"/>
      <c r="Q8" s="296"/>
    </row>
    <row r="9" spans="1:17" ht="3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5">
      <c r="A10" s="327" t="s">
        <v>11</v>
      </c>
      <c r="B10" s="343" t="s">
        <v>27</v>
      </c>
      <c r="C10" s="344"/>
      <c r="D10" s="345"/>
      <c r="E10" s="329" t="s">
        <v>13</v>
      </c>
      <c r="F10" s="330" t="s">
        <v>14</v>
      </c>
      <c r="G10" s="329" t="s">
        <v>15</v>
      </c>
      <c r="H10" s="331" t="s">
        <v>16</v>
      </c>
      <c r="I10" s="329" t="s">
        <v>17</v>
      </c>
      <c r="J10" s="333" t="s">
        <v>18</v>
      </c>
      <c r="K10" s="332" t="s">
        <v>28</v>
      </c>
      <c r="L10" s="332"/>
      <c r="M10" s="332"/>
      <c r="N10" s="333" t="s">
        <v>20</v>
      </c>
      <c r="O10" s="334" t="s">
        <v>21</v>
      </c>
      <c r="P10" s="329" t="s">
        <v>30</v>
      </c>
      <c r="Q10" s="329" t="s">
        <v>23</v>
      </c>
    </row>
    <row r="11" spans="1:17" ht="62.25" customHeight="1">
      <c r="A11" s="328"/>
      <c r="B11" s="346"/>
      <c r="C11" s="347"/>
      <c r="D11" s="348"/>
      <c r="E11" s="329"/>
      <c r="F11" s="330"/>
      <c r="G11" s="329"/>
      <c r="H11" s="332"/>
      <c r="I11" s="329"/>
      <c r="J11" s="333"/>
      <c r="K11" s="81" t="s">
        <v>28</v>
      </c>
      <c r="L11" s="36" t="s">
        <v>19</v>
      </c>
      <c r="M11" s="36" t="s">
        <v>32</v>
      </c>
      <c r="N11" s="333"/>
      <c r="O11" s="334"/>
      <c r="P11" s="329"/>
      <c r="Q11" s="329"/>
    </row>
    <row r="12" spans="1:17" s="4" customFormat="1" ht="15">
      <c r="A12" s="94"/>
      <c r="B12" s="64"/>
      <c r="C12" s="65"/>
      <c r="D12" s="66"/>
      <c r="E12" s="105"/>
      <c r="F12" s="83"/>
      <c r="G12" s="105"/>
      <c r="H12" s="116" t="s">
        <v>103</v>
      </c>
      <c r="I12" s="105"/>
      <c r="J12" s="75"/>
      <c r="K12" s="105"/>
      <c r="L12" s="105"/>
      <c r="M12" s="105"/>
      <c r="N12" s="75"/>
      <c r="O12" s="105"/>
      <c r="P12" s="105"/>
      <c r="Q12" s="106"/>
    </row>
    <row r="13" spans="1:17" s="4" customFormat="1" ht="15">
      <c r="A13" s="94" t="s">
        <v>219</v>
      </c>
      <c r="B13" s="82" t="s">
        <v>282</v>
      </c>
      <c r="C13" s="65"/>
      <c r="D13" s="66"/>
      <c r="E13" s="105">
        <v>2004</v>
      </c>
      <c r="F13" s="83">
        <v>31.92</v>
      </c>
      <c r="G13" s="113" t="s">
        <v>54</v>
      </c>
      <c r="H13" s="113" t="s">
        <v>133</v>
      </c>
      <c r="I13" s="187">
        <v>8</v>
      </c>
      <c r="J13" s="83">
        <v>0.75</v>
      </c>
      <c r="K13" s="187">
        <v>80</v>
      </c>
      <c r="L13" s="187">
        <v>90</v>
      </c>
      <c r="M13" s="187">
        <f>L13/2+K13</f>
        <v>125</v>
      </c>
      <c r="N13" s="75">
        <f>M13*J13*1.3</f>
        <v>121.875</v>
      </c>
      <c r="O13" s="187">
        <v>13</v>
      </c>
      <c r="P13" s="187" t="s">
        <v>54</v>
      </c>
      <c r="Q13" s="119" t="s">
        <v>281</v>
      </c>
    </row>
    <row r="14" spans="1:17" s="4" customFormat="1" ht="15">
      <c r="A14" s="94" t="s">
        <v>220</v>
      </c>
      <c r="B14" s="82" t="s">
        <v>283</v>
      </c>
      <c r="C14" s="65"/>
      <c r="D14" s="66"/>
      <c r="E14" s="187">
        <v>2004</v>
      </c>
      <c r="F14" s="83">
        <v>31.68</v>
      </c>
      <c r="G14" s="113" t="s">
        <v>54</v>
      </c>
      <c r="H14" s="113" t="s">
        <v>133</v>
      </c>
      <c r="I14" s="187">
        <v>8</v>
      </c>
      <c r="J14" s="83">
        <v>0.75</v>
      </c>
      <c r="K14" s="187">
        <v>80</v>
      </c>
      <c r="L14" s="187">
        <v>77</v>
      </c>
      <c r="M14" s="200">
        <f aca="true" t="shared" si="0" ref="M14:M17">L14/2+K14</f>
        <v>118.5</v>
      </c>
      <c r="N14" s="75">
        <f>M14*J14*1.3</f>
        <v>115.53750000000001</v>
      </c>
      <c r="O14" s="187">
        <v>12</v>
      </c>
      <c r="P14" s="232" t="s">
        <v>54</v>
      </c>
      <c r="Q14" s="119" t="s">
        <v>281</v>
      </c>
    </row>
    <row r="15" spans="1:17" s="4" customFormat="1" ht="15">
      <c r="A15" s="94"/>
      <c r="B15" s="64"/>
      <c r="C15" s="65"/>
      <c r="D15" s="66"/>
      <c r="E15" s="105"/>
      <c r="F15" s="83"/>
      <c r="G15" s="105"/>
      <c r="H15" s="116" t="s">
        <v>104</v>
      </c>
      <c r="I15" s="105"/>
      <c r="J15" s="83"/>
      <c r="K15" s="105"/>
      <c r="L15" s="105"/>
      <c r="M15" s="200"/>
      <c r="N15" s="75"/>
      <c r="O15" s="105"/>
      <c r="P15" s="120"/>
      <c r="Q15" s="106"/>
    </row>
    <row r="16" spans="1:17" s="4" customFormat="1" ht="15">
      <c r="A16" s="94" t="s">
        <v>219</v>
      </c>
      <c r="B16" s="64" t="s">
        <v>157</v>
      </c>
      <c r="C16" s="65"/>
      <c r="D16" s="66"/>
      <c r="E16" s="105">
        <v>2004</v>
      </c>
      <c r="F16" s="83">
        <v>36.46</v>
      </c>
      <c r="G16" s="105" t="s">
        <v>54</v>
      </c>
      <c r="H16" s="70" t="s">
        <v>273</v>
      </c>
      <c r="I16" s="187">
        <v>10</v>
      </c>
      <c r="J16" s="83">
        <v>1</v>
      </c>
      <c r="K16" s="187">
        <v>71</v>
      </c>
      <c r="L16" s="187">
        <v>135</v>
      </c>
      <c r="M16" s="200">
        <f t="shared" si="0"/>
        <v>138.5</v>
      </c>
      <c r="N16" s="75">
        <f>M16*J16*1.2</f>
        <v>166.2</v>
      </c>
      <c r="O16" s="187">
        <v>16</v>
      </c>
      <c r="P16" s="232" t="s">
        <v>54</v>
      </c>
      <c r="Q16" s="188" t="s">
        <v>153</v>
      </c>
    </row>
    <row r="17" spans="1:17" s="4" customFormat="1" ht="15">
      <c r="A17" s="94" t="s">
        <v>220</v>
      </c>
      <c r="B17" s="64" t="s">
        <v>224</v>
      </c>
      <c r="C17" s="65"/>
      <c r="D17" s="66"/>
      <c r="E17" s="187">
        <v>2004</v>
      </c>
      <c r="F17" s="83">
        <v>35.32</v>
      </c>
      <c r="G17" s="187" t="s">
        <v>54</v>
      </c>
      <c r="H17" s="113" t="s">
        <v>135</v>
      </c>
      <c r="I17" s="187">
        <v>8</v>
      </c>
      <c r="J17" s="83">
        <v>0.75</v>
      </c>
      <c r="K17" s="187">
        <v>70</v>
      </c>
      <c r="L17" s="187">
        <v>52</v>
      </c>
      <c r="M17" s="200">
        <f t="shared" si="0"/>
        <v>96</v>
      </c>
      <c r="N17" s="75">
        <f>M17*J17*1.2</f>
        <v>86.39999999999999</v>
      </c>
      <c r="O17" s="187">
        <v>10</v>
      </c>
      <c r="P17" s="232" t="s">
        <v>54</v>
      </c>
      <c r="Q17" s="188" t="s">
        <v>140</v>
      </c>
    </row>
    <row r="18" spans="1:17" s="4" customFormat="1" ht="15">
      <c r="A18" s="94"/>
      <c r="B18" s="64"/>
      <c r="C18" s="65"/>
      <c r="D18" s="66"/>
      <c r="E18" s="105"/>
      <c r="F18" s="83"/>
      <c r="G18" s="105"/>
      <c r="H18" s="116" t="s">
        <v>92</v>
      </c>
      <c r="I18" s="105"/>
      <c r="J18" s="83"/>
      <c r="K18" s="105"/>
      <c r="L18" s="105"/>
      <c r="M18" s="200"/>
      <c r="N18" s="75"/>
      <c r="O18" s="105"/>
      <c r="P18" s="120"/>
      <c r="Q18" s="106"/>
    </row>
    <row r="19" spans="1:17" s="4" customFormat="1" ht="15">
      <c r="A19" s="94" t="s">
        <v>219</v>
      </c>
      <c r="B19" s="64" t="s">
        <v>277</v>
      </c>
      <c r="C19" s="65"/>
      <c r="D19" s="66"/>
      <c r="E19" s="105">
        <v>2004</v>
      </c>
      <c r="F19" s="83">
        <v>41.4</v>
      </c>
      <c r="G19" s="187" t="s">
        <v>54</v>
      </c>
      <c r="H19" s="70" t="s">
        <v>273</v>
      </c>
      <c r="I19" s="187">
        <v>12</v>
      </c>
      <c r="J19" s="83">
        <v>1.5</v>
      </c>
      <c r="K19" s="187">
        <v>80</v>
      </c>
      <c r="L19" s="187">
        <v>135</v>
      </c>
      <c r="M19" s="200">
        <f>L19/2+K19</f>
        <v>147.5</v>
      </c>
      <c r="N19" s="75">
        <f>M19*J19*1.1</f>
        <v>243.37500000000003</v>
      </c>
      <c r="O19" s="187">
        <v>20</v>
      </c>
      <c r="P19" s="232" t="s">
        <v>54</v>
      </c>
      <c r="Q19" s="188" t="s">
        <v>153</v>
      </c>
    </row>
    <row r="20" spans="1:17" s="4" customFormat="1" ht="15">
      <c r="A20" s="94" t="s">
        <v>220</v>
      </c>
      <c r="B20" s="64" t="s">
        <v>287</v>
      </c>
      <c r="C20" s="65"/>
      <c r="D20" s="66"/>
      <c r="E20" s="105">
        <v>2004</v>
      </c>
      <c r="F20" s="83">
        <v>43</v>
      </c>
      <c r="G20" s="105" t="s">
        <v>54</v>
      </c>
      <c r="H20" s="113" t="s">
        <v>133</v>
      </c>
      <c r="I20" s="187">
        <v>10</v>
      </c>
      <c r="J20" s="83">
        <v>1</v>
      </c>
      <c r="K20" s="187">
        <v>107</v>
      </c>
      <c r="L20" s="187">
        <v>171</v>
      </c>
      <c r="M20" s="200">
        <f>L20/2+K20</f>
        <v>192.5</v>
      </c>
      <c r="N20" s="75">
        <f>M20*J20*1.1</f>
        <v>211.75000000000003</v>
      </c>
      <c r="O20" s="187">
        <v>18</v>
      </c>
      <c r="P20" s="232" t="s">
        <v>54</v>
      </c>
      <c r="Q20" s="119" t="s">
        <v>281</v>
      </c>
    </row>
    <row r="21" spans="1:17" s="4" customFormat="1" ht="15">
      <c r="A21" s="94" t="s">
        <v>221</v>
      </c>
      <c r="B21" s="64" t="s">
        <v>139</v>
      </c>
      <c r="C21" s="65"/>
      <c r="D21" s="66"/>
      <c r="E21" s="187">
        <v>2004</v>
      </c>
      <c r="F21" s="83">
        <v>40.22</v>
      </c>
      <c r="G21" s="187" t="s">
        <v>54</v>
      </c>
      <c r="H21" s="113" t="s">
        <v>135</v>
      </c>
      <c r="I21" s="187">
        <v>8</v>
      </c>
      <c r="J21" s="83">
        <v>0.75</v>
      </c>
      <c r="K21" s="187">
        <v>87</v>
      </c>
      <c r="L21" s="187">
        <v>170</v>
      </c>
      <c r="M21" s="200">
        <f>L21/2+K21</f>
        <v>172</v>
      </c>
      <c r="N21" s="75">
        <f>M21*J21*1.1</f>
        <v>141.9</v>
      </c>
      <c r="O21" s="187">
        <v>14</v>
      </c>
      <c r="P21" s="232" t="s">
        <v>54</v>
      </c>
      <c r="Q21" s="224" t="s">
        <v>140</v>
      </c>
    </row>
    <row r="22" spans="1:17" s="4" customFormat="1" ht="15">
      <c r="A22" s="94"/>
      <c r="B22" s="64"/>
      <c r="C22" s="65"/>
      <c r="D22" s="66"/>
      <c r="E22" s="105"/>
      <c r="F22" s="83"/>
      <c r="G22" s="105"/>
      <c r="H22" s="116" t="s">
        <v>124</v>
      </c>
      <c r="I22" s="105"/>
      <c r="J22" s="83"/>
      <c r="K22" s="105"/>
      <c r="L22" s="105"/>
      <c r="M22" s="200"/>
      <c r="N22" s="75"/>
      <c r="O22" s="105"/>
      <c r="P22" s="70"/>
      <c r="Q22" s="106"/>
    </row>
    <row r="23" spans="1:17" s="4" customFormat="1" ht="15">
      <c r="A23" s="94" t="s">
        <v>219</v>
      </c>
      <c r="B23" s="210" t="s">
        <v>144</v>
      </c>
      <c r="C23" s="211"/>
      <c r="D23" s="212"/>
      <c r="E23" s="204">
        <v>2004</v>
      </c>
      <c r="F23" s="203">
        <v>69.2</v>
      </c>
      <c r="G23" s="204" t="s">
        <v>54</v>
      </c>
      <c r="H23" s="205" t="s">
        <v>294</v>
      </c>
      <c r="I23" s="204">
        <v>14</v>
      </c>
      <c r="J23" s="203">
        <v>2</v>
      </c>
      <c r="K23" s="204">
        <v>50</v>
      </c>
      <c r="L23" s="204">
        <v>60</v>
      </c>
      <c r="M23" s="200">
        <f>L23/2+K23</f>
        <v>80</v>
      </c>
      <c r="N23" s="75">
        <f>M23*J23</f>
        <v>160</v>
      </c>
      <c r="O23" s="204">
        <v>15</v>
      </c>
      <c r="P23" s="232" t="s">
        <v>54</v>
      </c>
      <c r="Q23" s="208" t="s">
        <v>59</v>
      </c>
    </row>
    <row r="24" spans="1:17" s="4" customFormat="1" ht="15">
      <c r="A24" s="94" t="s">
        <v>220</v>
      </c>
      <c r="B24" s="64" t="s">
        <v>130</v>
      </c>
      <c r="C24" s="65"/>
      <c r="D24" s="66"/>
      <c r="E24" s="121">
        <v>2004</v>
      </c>
      <c r="F24" s="122">
        <v>75.2</v>
      </c>
      <c r="G24" s="223" t="s">
        <v>54</v>
      </c>
      <c r="H24" s="113" t="s">
        <v>128</v>
      </c>
      <c r="I24" s="223">
        <v>16</v>
      </c>
      <c r="J24" s="83">
        <v>4</v>
      </c>
      <c r="K24" s="187">
        <v>12</v>
      </c>
      <c r="L24" s="121">
        <v>31</v>
      </c>
      <c r="M24" s="200">
        <f>L24/2+K24</f>
        <v>27.5</v>
      </c>
      <c r="N24" s="75">
        <f>M24*J24</f>
        <v>110</v>
      </c>
      <c r="O24" s="187">
        <v>11</v>
      </c>
      <c r="P24" s="232" t="s">
        <v>54</v>
      </c>
      <c r="Q24" s="188" t="s">
        <v>129</v>
      </c>
    </row>
    <row r="25" spans="1:17" s="4" customFormat="1" ht="15">
      <c r="A25" s="94" t="s">
        <v>221</v>
      </c>
      <c r="B25" s="64" t="s">
        <v>265</v>
      </c>
      <c r="C25" s="65"/>
      <c r="D25" s="66"/>
      <c r="E25" s="223">
        <v>2004</v>
      </c>
      <c r="F25" s="83">
        <v>54.74</v>
      </c>
      <c r="G25" s="223" t="s">
        <v>54</v>
      </c>
      <c r="H25" s="113" t="s">
        <v>128</v>
      </c>
      <c r="I25" s="113">
        <v>8</v>
      </c>
      <c r="J25" s="83">
        <v>0.75</v>
      </c>
      <c r="K25" s="223">
        <v>1</v>
      </c>
      <c r="L25" s="223">
        <v>64</v>
      </c>
      <c r="M25" s="200">
        <f>L25/2+K25</f>
        <v>33</v>
      </c>
      <c r="N25" s="75">
        <f>M25*J25</f>
        <v>24.75</v>
      </c>
      <c r="O25" s="223">
        <v>9</v>
      </c>
      <c r="P25" s="232" t="s">
        <v>54</v>
      </c>
      <c r="Q25" s="224" t="s">
        <v>129</v>
      </c>
    </row>
    <row r="26" spans="1:17" ht="15">
      <c r="A26" s="53" t="s">
        <v>51</v>
      </c>
      <c r="B26" s="53"/>
      <c r="C26" s="53"/>
      <c r="D26" s="71"/>
      <c r="E26" s="72" t="s">
        <v>225</v>
      </c>
      <c r="F26" s="53"/>
      <c r="G26" s="53"/>
      <c r="H26" s="53"/>
      <c r="I26" s="53" t="s">
        <v>51</v>
      </c>
      <c r="J26" s="53"/>
      <c r="K26" s="53"/>
      <c r="L26" s="53"/>
      <c r="M26" s="71"/>
      <c r="N26" s="23"/>
      <c r="O26" s="72" t="s">
        <v>230</v>
      </c>
      <c r="P26" s="53"/>
      <c r="Q26" s="53"/>
    </row>
    <row r="27" spans="1:16" ht="15">
      <c r="A27" s="53" t="s">
        <v>52</v>
      </c>
      <c r="B27" s="53"/>
      <c r="C27" s="53"/>
      <c r="D27" s="53"/>
      <c r="E27" s="53"/>
      <c r="F27" s="71"/>
      <c r="G27" s="73" t="s">
        <v>227</v>
      </c>
      <c r="H27" s="53"/>
      <c r="I27" s="53" t="s">
        <v>53</v>
      </c>
      <c r="J27" s="53"/>
      <c r="K27" s="53"/>
      <c r="L27" s="53"/>
      <c r="M27" s="53"/>
      <c r="N27" s="53"/>
      <c r="O27" s="53"/>
      <c r="P27" s="72" t="s">
        <v>226</v>
      </c>
    </row>
    <row r="28" spans="1:17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</sheetData>
  <mergeCells count="15">
    <mergeCell ref="Q10:Q11"/>
    <mergeCell ref="N4:Q4"/>
    <mergeCell ref="N8:Q8"/>
    <mergeCell ref="A10:A11"/>
    <mergeCell ref="B10:D11"/>
    <mergeCell ref="E10:E11"/>
    <mergeCell ref="F10:F11"/>
    <mergeCell ref="G10:G11"/>
    <mergeCell ref="H10:H11"/>
    <mergeCell ref="I10:I11"/>
    <mergeCell ref="J10:J11"/>
    <mergeCell ref="K10:M10"/>
    <mergeCell ref="N10:N11"/>
    <mergeCell ref="O10:O11"/>
    <mergeCell ref="P10:P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 topLeftCell="A1">
      <selection activeCell="R26" sqref="R26"/>
    </sheetView>
  </sheetViews>
  <sheetFormatPr defaultColWidth="9.140625" defaultRowHeight="15"/>
  <cols>
    <col min="1" max="1" width="5.8515625" style="0" customWidth="1"/>
    <col min="2" max="2" width="3.28125" style="0" customWidth="1"/>
    <col min="3" max="3" width="6.7109375" style="0" customWidth="1"/>
    <col min="4" max="4" width="10.57421875" style="0" customWidth="1"/>
    <col min="5" max="5" width="6.421875" style="0" customWidth="1"/>
    <col min="6" max="6" width="6.421875" style="112" customWidth="1"/>
    <col min="7" max="7" width="5.00390625" style="0" customWidth="1"/>
    <col min="8" max="8" width="33.421875" style="0" customWidth="1"/>
    <col min="9" max="9" width="3.57421875" style="0" customWidth="1"/>
    <col min="10" max="10" width="5.8515625" style="0" customWidth="1"/>
    <col min="11" max="11" width="4.57421875" style="0" customWidth="1"/>
    <col min="12" max="12" width="4.8515625" style="0" customWidth="1"/>
    <col min="13" max="13" width="5.8515625" style="0" customWidth="1"/>
    <col min="14" max="14" width="6.8515625" style="0" customWidth="1"/>
    <col min="15" max="15" width="5.00390625" style="0" customWidth="1"/>
    <col min="16" max="16" width="7.140625" style="0" customWidth="1"/>
    <col min="17" max="17" width="17.7109375" style="0" customWidth="1"/>
  </cols>
  <sheetData>
    <row r="1" spans="1:17" ht="15">
      <c r="A1" s="37" t="s">
        <v>0</v>
      </c>
      <c r="B1" s="37"/>
      <c r="C1" s="37"/>
      <c r="D1" s="37"/>
      <c r="E1" s="37"/>
      <c r="F1" s="111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">
      <c r="A2" s="37" t="s">
        <v>1</v>
      </c>
      <c r="B2" s="37"/>
      <c r="C2" s="37"/>
      <c r="D2" s="37"/>
      <c r="E2" s="37"/>
      <c r="F2" s="111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37"/>
      <c r="B3" s="37"/>
      <c r="C3" s="37"/>
      <c r="D3" s="38"/>
      <c r="E3" s="23"/>
      <c r="F3" s="111"/>
      <c r="G3" s="39" t="s">
        <v>2</v>
      </c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2.75" customHeight="1" thickBot="1">
      <c r="A4" s="23"/>
      <c r="B4" s="23"/>
      <c r="C4" s="23"/>
      <c r="D4" s="25"/>
      <c r="E4" s="23"/>
      <c r="F4" s="111"/>
      <c r="G4" s="23"/>
      <c r="H4" s="23"/>
      <c r="I4" s="23"/>
      <c r="J4" s="37" t="s">
        <v>73</v>
      </c>
      <c r="K4" s="23"/>
      <c r="L4" s="23"/>
      <c r="M4" s="23"/>
      <c r="N4" s="324" t="s">
        <v>3</v>
      </c>
      <c r="O4" s="325"/>
      <c r="P4" s="325"/>
      <c r="Q4" s="326"/>
    </row>
    <row r="5" spans="1:17" ht="21" customHeight="1" thickBot="1">
      <c r="A5" s="26" t="s">
        <v>4</v>
      </c>
      <c r="B5" s="27">
        <v>26</v>
      </c>
      <c r="C5" s="26" t="s">
        <v>5</v>
      </c>
      <c r="D5" s="27" t="s">
        <v>231</v>
      </c>
      <c r="E5" s="26" t="s">
        <v>6</v>
      </c>
      <c r="F5" s="196">
        <v>2016</v>
      </c>
      <c r="G5" s="23"/>
      <c r="H5" s="37" t="s">
        <v>7</v>
      </c>
      <c r="I5" s="23"/>
      <c r="J5" s="23" t="s">
        <v>8</v>
      </c>
      <c r="K5" s="23"/>
      <c r="L5" s="23"/>
      <c r="M5" s="23"/>
      <c r="N5" s="40" t="s">
        <v>82</v>
      </c>
      <c r="O5" s="30"/>
      <c r="P5" s="31"/>
      <c r="Q5" s="31"/>
    </row>
    <row r="6" spans="1:17" ht="13.5" customHeight="1" thickBot="1">
      <c r="A6" s="23"/>
      <c r="B6" s="23"/>
      <c r="C6" s="23"/>
      <c r="D6" s="23"/>
      <c r="E6" s="23"/>
      <c r="F6" s="111"/>
      <c r="G6" s="23"/>
      <c r="H6" s="41" t="s">
        <v>31</v>
      </c>
      <c r="I6" s="23"/>
      <c r="J6" s="23"/>
      <c r="K6" s="23"/>
      <c r="L6" s="23"/>
      <c r="M6" s="23"/>
      <c r="N6" s="42" t="s">
        <v>123</v>
      </c>
      <c r="O6" s="34"/>
      <c r="P6" s="35"/>
      <c r="Q6" s="35"/>
    </row>
    <row r="7" spans="1:17" ht="15.75">
      <c r="A7" s="46" t="s">
        <v>232</v>
      </c>
      <c r="B7" s="47"/>
      <c r="C7" s="47"/>
      <c r="D7" s="48"/>
      <c r="E7" s="23"/>
      <c r="F7" s="111" t="s">
        <v>10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5.75">
      <c r="A8" s="49"/>
      <c r="B8" s="50"/>
      <c r="C8" s="50"/>
      <c r="D8" s="51"/>
      <c r="E8" s="23"/>
      <c r="F8" s="111" t="s">
        <v>67</v>
      </c>
      <c r="G8" s="23"/>
      <c r="H8" s="23"/>
      <c r="I8" s="23"/>
      <c r="J8" s="23"/>
      <c r="K8" s="23"/>
      <c r="L8" s="23"/>
      <c r="M8" s="23"/>
      <c r="N8" s="349"/>
      <c r="O8" s="350"/>
      <c r="P8" s="350"/>
      <c r="Q8" s="351"/>
    </row>
    <row r="9" spans="1:17" ht="4.5" customHeight="1">
      <c r="A9" s="23"/>
      <c r="B9" s="23"/>
      <c r="C9" s="23"/>
      <c r="D9" s="23"/>
      <c r="E9" s="23"/>
      <c r="F9" s="11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5">
      <c r="A10" s="352" t="s">
        <v>11</v>
      </c>
      <c r="B10" s="353" t="s">
        <v>27</v>
      </c>
      <c r="C10" s="354"/>
      <c r="D10" s="355"/>
      <c r="E10" s="305" t="s">
        <v>13</v>
      </c>
      <c r="F10" s="359" t="s">
        <v>14</v>
      </c>
      <c r="G10" s="305" t="s">
        <v>15</v>
      </c>
      <c r="H10" s="361" t="s">
        <v>16</v>
      </c>
      <c r="I10" s="305" t="s">
        <v>17</v>
      </c>
      <c r="J10" s="311" t="s">
        <v>18</v>
      </c>
      <c r="K10" s="313" t="s">
        <v>28</v>
      </c>
      <c r="L10" s="314"/>
      <c r="M10" s="315"/>
      <c r="N10" s="311" t="s">
        <v>20</v>
      </c>
      <c r="O10" s="305" t="s">
        <v>21</v>
      </c>
      <c r="P10" s="305" t="s">
        <v>30</v>
      </c>
      <c r="Q10" s="305" t="s">
        <v>23</v>
      </c>
    </row>
    <row r="11" spans="1:17" ht="67.5" customHeight="1">
      <c r="A11" s="312"/>
      <c r="B11" s="356"/>
      <c r="C11" s="357"/>
      <c r="D11" s="358"/>
      <c r="E11" s="306"/>
      <c r="F11" s="360"/>
      <c r="G11" s="306"/>
      <c r="H11" s="362"/>
      <c r="I11" s="306"/>
      <c r="J11" s="312"/>
      <c r="K11" s="43" t="s">
        <v>28</v>
      </c>
      <c r="L11" s="44" t="s">
        <v>19</v>
      </c>
      <c r="M11" s="44" t="s">
        <v>32</v>
      </c>
      <c r="N11" s="312"/>
      <c r="O11" s="306"/>
      <c r="P11" s="306"/>
      <c r="Q11" s="306"/>
    </row>
    <row r="12" spans="1:17" s="4" customFormat="1" ht="15">
      <c r="A12" s="94"/>
      <c r="B12" s="64"/>
      <c r="C12" s="65"/>
      <c r="D12" s="66"/>
      <c r="E12" s="105"/>
      <c r="F12" s="83"/>
      <c r="G12" s="105"/>
      <c r="H12" s="126" t="s">
        <v>79</v>
      </c>
      <c r="I12" s="105"/>
      <c r="J12" s="83"/>
      <c r="K12" s="105"/>
      <c r="L12" s="105"/>
      <c r="M12" s="114"/>
      <c r="N12" s="75"/>
      <c r="O12" s="105"/>
      <c r="P12" s="124"/>
      <c r="Q12" s="106"/>
    </row>
    <row r="13" spans="1:17" s="4" customFormat="1" ht="15">
      <c r="A13" s="94" t="s">
        <v>219</v>
      </c>
      <c r="B13" s="64" t="s">
        <v>143</v>
      </c>
      <c r="C13" s="65"/>
      <c r="D13" s="66"/>
      <c r="E13" s="187">
        <v>2003</v>
      </c>
      <c r="F13" s="83">
        <v>39.1</v>
      </c>
      <c r="G13" s="187" t="s">
        <v>54</v>
      </c>
      <c r="H13" s="113" t="s">
        <v>135</v>
      </c>
      <c r="I13" s="187">
        <v>10</v>
      </c>
      <c r="J13" s="83">
        <v>0.75</v>
      </c>
      <c r="K13" s="187">
        <v>54</v>
      </c>
      <c r="L13" s="187">
        <v>73</v>
      </c>
      <c r="M13" s="114">
        <f>L13/2+K13</f>
        <v>90.5</v>
      </c>
      <c r="N13" s="75">
        <f>M13*J13*1.2</f>
        <v>81.45</v>
      </c>
      <c r="O13" s="187">
        <v>15</v>
      </c>
      <c r="P13" s="232" t="s">
        <v>54</v>
      </c>
      <c r="Q13" s="188" t="s">
        <v>140</v>
      </c>
    </row>
    <row r="14" spans="1:17" s="4" customFormat="1" ht="15">
      <c r="A14" s="94"/>
      <c r="B14" s="64"/>
      <c r="C14" s="65"/>
      <c r="D14" s="66"/>
      <c r="E14" s="105"/>
      <c r="F14" s="83"/>
      <c r="G14" s="105"/>
      <c r="H14" s="126" t="s">
        <v>80</v>
      </c>
      <c r="I14" s="105"/>
      <c r="J14" s="83"/>
      <c r="K14" s="105"/>
      <c r="L14" s="105"/>
      <c r="M14" s="114"/>
      <c r="N14" s="75"/>
      <c r="O14" s="105"/>
      <c r="P14" s="124"/>
      <c r="Q14" s="106"/>
    </row>
    <row r="15" spans="1:17" s="4" customFormat="1" ht="15">
      <c r="A15" s="94" t="s">
        <v>219</v>
      </c>
      <c r="B15" s="64" t="s">
        <v>131</v>
      </c>
      <c r="C15" s="65"/>
      <c r="D15" s="66"/>
      <c r="E15" s="187">
        <v>2003</v>
      </c>
      <c r="F15" s="83">
        <v>47.94</v>
      </c>
      <c r="G15" s="223" t="s">
        <v>54</v>
      </c>
      <c r="H15" s="124" t="s">
        <v>128</v>
      </c>
      <c r="I15" s="187">
        <v>16</v>
      </c>
      <c r="J15" s="83">
        <v>2</v>
      </c>
      <c r="K15" s="187">
        <v>30</v>
      </c>
      <c r="L15" s="187">
        <v>87</v>
      </c>
      <c r="M15" s="114">
        <f>L15/2+K15</f>
        <v>73.5</v>
      </c>
      <c r="N15" s="75">
        <f>M15*J15*1.1</f>
        <v>161.70000000000002</v>
      </c>
      <c r="O15" s="187">
        <v>20</v>
      </c>
      <c r="P15" s="70" t="s">
        <v>338</v>
      </c>
      <c r="Q15" s="188" t="s">
        <v>129</v>
      </c>
    </row>
    <row r="16" spans="1:17" s="4" customFormat="1" ht="15">
      <c r="A16" s="94" t="s">
        <v>220</v>
      </c>
      <c r="B16" s="64" t="s">
        <v>149</v>
      </c>
      <c r="C16" s="65"/>
      <c r="D16" s="66"/>
      <c r="E16" s="187">
        <v>2003</v>
      </c>
      <c r="F16" s="83">
        <v>43.58</v>
      </c>
      <c r="G16" s="187" t="s">
        <v>54</v>
      </c>
      <c r="H16" s="205" t="s">
        <v>294</v>
      </c>
      <c r="I16" s="187">
        <v>10</v>
      </c>
      <c r="J16" s="83">
        <v>0.75</v>
      </c>
      <c r="K16" s="187">
        <v>102</v>
      </c>
      <c r="L16" s="187">
        <v>140</v>
      </c>
      <c r="M16" s="114">
        <f>L16/2+K16</f>
        <v>172</v>
      </c>
      <c r="N16" s="75">
        <f>M16*J16*1.1</f>
        <v>141.9</v>
      </c>
      <c r="O16" s="187">
        <v>18</v>
      </c>
      <c r="P16" s="232" t="s">
        <v>54</v>
      </c>
      <c r="Q16" s="208" t="s">
        <v>295</v>
      </c>
    </row>
    <row r="17" spans="1:17" s="4" customFormat="1" ht="15">
      <c r="A17" s="94" t="s">
        <v>221</v>
      </c>
      <c r="B17" s="64" t="s">
        <v>311</v>
      </c>
      <c r="C17" s="65"/>
      <c r="D17" s="66"/>
      <c r="E17" s="223">
        <v>2003</v>
      </c>
      <c r="F17" s="83">
        <v>45.76</v>
      </c>
      <c r="G17" s="223" t="s">
        <v>54</v>
      </c>
      <c r="H17" s="70" t="s">
        <v>308</v>
      </c>
      <c r="I17" s="223">
        <v>10</v>
      </c>
      <c r="J17" s="83">
        <v>0.75</v>
      </c>
      <c r="K17" s="223">
        <v>52</v>
      </c>
      <c r="L17" s="223">
        <v>103</v>
      </c>
      <c r="M17" s="114">
        <f>L17/2+K17</f>
        <v>103.5</v>
      </c>
      <c r="N17" s="75">
        <f>M17*J17*1.1</f>
        <v>85.3875</v>
      </c>
      <c r="O17" s="223">
        <v>16</v>
      </c>
      <c r="P17" s="232" t="s">
        <v>54</v>
      </c>
      <c r="Q17" s="224" t="s">
        <v>309</v>
      </c>
    </row>
    <row r="18" spans="1:17" s="4" customFormat="1" ht="15">
      <c r="A18" s="94"/>
      <c r="B18" s="64"/>
      <c r="C18" s="65"/>
      <c r="D18" s="66"/>
      <c r="E18" s="105"/>
      <c r="F18" s="83"/>
      <c r="G18" s="105"/>
      <c r="H18" s="126" t="s">
        <v>81</v>
      </c>
      <c r="I18" s="105"/>
      <c r="J18" s="83"/>
      <c r="K18" s="105"/>
      <c r="L18" s="105"/>
      <c r="M18" s="114"/>
      <c r="N18" s="75"/>
      <c r="O18" s="105"/>
      <c r="P18" s="124"/>
      <c r="Q18" s="106"/>
    </row>
    <row r="19" spans="1:17" s="4" customFormat="1" ht="15">
      <c r="A19" s="94" t="s">
        <v>219</v>
      </c>
      <c r="B19" s="64" t="s">
        <v>268</v>
      </c>
      <c r="C19" s="65"/>
      <c r="D19" s="66"/>
      <c r="E19" s="187">
        <v>2003</v>
      </c>
      <c r="F19" s="83">
        <v>75.8</v>
      </c>
      <c r="G19" s="223" t="s">
        <v>54</v>
      </c>
      <c r="H19" s="113" t="s">
        <v>269</v>
      </c>
      <c r="I19" s="187">
        <v>10</v>
      </c>
      <c r="J19" s="83">
        <v>0.75</v>
      </c>
      <c r="K19" s="187">
        <v>30</v>
      </c>
      <c r="L19" s="187">
        <v>28</v>
      </c>
      <c r="M19" s="114">
        <f aca="true" t="shared" si="0" ref="M19">L19/2+K19</f>
        <v>44</v>
      </c>
      <c r="N19" s="75">
        <f aca="true" t="shared" si="1" ref="N19">M19*J19</f>
        <v>33</v>
      </c>
      <c r="O19" s="187">
        <v>14</v>
      </c>
      <c r="P19" s="232" t="s">
        <v>54</v>
      </c>
      <c r="Q19" s="188" t="s">
        <v>270</v>
      </c>
    </row>
    <row r="20" spans="1:17" ht="15">
      <c r="A20" s="53" t="s">
        <v>51</v>
      </c>
      <c r="B20" s="53"/>
      <c r="C20" s="53"/>
      <c r="D20" s="71"/>
      <c r="E20" s="72" t="s">
        <v>225</v>
      </c>
      <c r="F20" s="53"/>
      <c r="G20" s="53"/>
      <c r="H20" s="53"/>
      <c r="I20" s="53" t="s">
        <v>51</v>
      </c>
      <c r="J20" s="53"/>
      <c r="K20" s="53"/>
      <c r="L20" s="53"/>
      <c r="M20" s="71"/>
      <c r="N20" s="23"/>
      <c r="O20" s="72" t="s">
        <v>230</v>
      </c>
      <c r="P20" s="53"/>
      <c r="Q20" s="53"/>
    </row>
    <row r="21" spans="1:16" ht="15">
      <c r="A21" s="53" t="s">
        <v>52</v>
      </c>
      <c r="B21" s="53"/>
      <c r="C21" s="53"/>
      <c r="D21" s="53"/>
      <c r="E21" s="53"/>
      <c r="F21" s="71"/>
      <c r="G21" s="73" t="s">
        <v>227</v>
      </c>
      <c r="H21" s="53"/>
      <c r="I21" s="53" t="s">
        <v>53</v>
      </c>
      <c r="J21" s="53"/>
      <c r="K21" s="53"/>
      <c r="L21" s="53"/>
      <c r="M21" s="53"/>
      <c r="N21" s="53"/>
      <c r="O21" s="53"/>
      <c r="P21" s="72" t="s">
        <v>226</v>
      </c>
    </row>
    <row r="22" spans="5:6" ht="15">
      <c r="E22" s="112"/>
      <c r="F22"/>
    </row>
  </sheetData>
  <mergeCells count="15">
    <mergeCell ref="P10:P11"/>
    <mergeCell ref="N4:Q4"/>
    <mergeCell ref="N8:Q8"/>
    <mergeCell ref="A10:A11"/>
    <mergeCell ref="B10:D11"/>
    <mergeCell ref="E10:E11"/>
    <mergeCell ref="F10:F11"/>
    <mergeCell ref="G10:G11"/>
    <mergeCell ref="H10:H11"/>
    <mergeCell ref="I10:I11"/>
    <mergeCell ref="J10:J11"/>
    <mergeCell ref="K10:M10"/>
    <mergeCell ref="N10:N11"/>
    <mergeCell ref="O10:O11"/>
    <mergeCell ref="Q10:Q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 topLeftCell="A4">
      <selection activeCell="Q29" sqref="Q29"/>
    </sheetView>
  </sheetViews>
  <sheetFormatPr defaultColWidth="9.140625" defaultRowHeight="15"/>
  <cols>
    <col min="1" max="1" width="6.28125" style="0" customWidth="1"/>
    <col min="2" max="2" width="3.28125" style="0" customWidth="1"/>
    <col min="3" max="3" width="6.57421875" style="0" customWidth="1"/>
    <col min="4" max="4" width="10.140625" style="0" customWidth="1"/>
    <col min="5" max="5" width="5.421875" style="0" customWidth="1"/>
    <col min="6" max="6" width="6.00390625" style="0" customWidth="1"/>
    <col min="7" max="7" width="5.140625" style="0" customWidth="1"/>
    <col min="8" max="8" width="33.8515625" style="0" customWidth="1"/>
    <col min="9" max="9" width="4.57421875" style="0" customWidth="1"/>
    <col min="10" max="10" width="5.8515625" style="0" customWidth="1"/>
    <col min="11" max="11" width="4.28125" style="0" customWidth="1"/>
    <col min="12" max="12" width="4.140625" style="0" customWidth="1"/>
    <col min="13" max="13" width="6.140625" style="0" customWidth="1"/>
    <col min="14" max="14" width="6.8515625" style="0" customWidth="1"/>
    <col min="15" max="15" width="4.8515625" style="0" customWidth="1"/>
    <col min="16" max="16" width="6.7109375" style="0" customWidth="1"/>
    <col min="17" max="17" width="15.7109375" style="0" customWidth="1"/>
  </cols>
  <sheetData>
    <row r="1" spans="1:17" ht="15">
      <c r="A1" s="22" t="s">
        <v>0</v>
      </c>
      <c r="B1" s="22"/>
      <c r="C1" s="22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">
      <c r="A2" s="22" t="s">
        <v>1</v>
      </c>
      <c r="B2" s="22"/>
      <c r="C2" s="22"/>
      <c r="D2" s="22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2"/>
      <c r="B3" s="22"/>
      <c r="C3" s="22"/>
      <c r="D3" s="22"/>
      <c r="E3" s="23"/>
      <c r="F3" s="23"/>
      <c r="G3" s="24" t="s">
        <v>2</v>
      </c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5.75" thickBot="1">
      <c r="A4" s="23"/>
      <c r="B4" s="23"/>
      <c r="C4" s="23"/>
      <c r="D4" s="23"/>
      <c r="E4" s="23"/>
      <c r="F4" s="23"/>
      <c r="G4" s="23"/>
      <c r="H4" s="23"/>
      <c r="I4" s="23"/>
      <c r="J4" s="22" t="s">
        <v>73</v>
      </c>
      <c r="K4" s="23"/>
      <c r="L4" s="23"/>
      <c r="M4" s="23"/>
      <c r="N4" s="324" t="s">
        <v>3</v>
      </c>
      <c r="O4" s="325"/>
      <c r="P4" s="325"/>
      <c r="Q4" s="326"/>
    </row>
    <row r="5" spans="1:17" ht="26.25" thickBot="1">
      <c r="A5" s="72" t="s">
        <v>4</v>
      </c>
      <c r="B5" s="27">
        <v>26</v>
      </c>
      <c r="C5" s="26" t="s">
        <v>5</v>
      </c>
      <c r="D5" s="27" t="s">
        <v>231</v>
      </c>
      <c r="E5" s="26" t="s">
        <v>6</v>
      </c>
      <c r="F5" s="27">
        <v>2016</v>
      </c>
      <c r="G5" s="23"/>
      <c r="H5" s="28" t="s">
        <v>7</v>
      </c>
      <c r="I5" s="23"/>
      <c r="J5" s="23" t="s">
        <v>8</v>
      </c>
      <c r="K5" s="23"/>
      <c r="L5" s="23"/>
      <c r="M5" s="23"/>
      <c r="N5" s="29" t="s">
        <v>106</v>
      </c>
      <c r="O5" s="30"/>
      <c r="P5" s="31"/>
      <c r="Q5" s="31"/>
    </row>
    <row r="6" spans="1:17" ht="15.75" thickBot="1">
      <c r="A6" s="23"/>
      <c r="B6" s="23"/>
      <c r="C6" s="23"/>
      <c r="D6" s="23"/>
      <c r="E6" s="23"/>
      <c r="F6" s="23"/>
      <c r="G6" s="23"/>
      <c r="H6" s="32" t="s">
        <v>31</v>
      </c>
      <c r="I6" s="23"/>
      <c r="J6" s="23"/>
      <c r="K6" s="23"/>
      <c r="L6" s="23"/>
      <c r="M6" s="23"/>
      <c r="N6" s="33" t="s">
        <v>253</v>
      </c>
      <c r="O6" s="34"/>
      <c r="P6" s="35"/>
      <c r="Q6" s="35"/>
    </row>
    <row r="7" spans="1:17" ht="15.75">
      <c r="A7" s="46" t="s">
        <v>232</v>
      </c>
      <c r="B7" s="47"/>
      <c r="C7" s="47"/>
      <c r="D7" s="48"/>
      <c r="E7" s="23"/>
      <c r="F7" s="23" t="s">
        <v>10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5.75">
      <c r="A8" s="49"/>
      <c r="B8" s="50"/>
      <c r="C8" s="50"/>
      <c r="D8" s="51"/>
      <c r="E8" s="23"/>
      <c r="F8" s="23" t="s">
        <v>62</v>
      </c>
      <c r="G8" s="23"/>
      <c r="H8" s="23"/>
      <c r="I8" s="23"/>
      <c r="J8" s="23"/>
      <c r="K8" s="23"/>
      <c r="L8" s="23"/>
      <c r="M8" s="23"/>
      <c r="N8" s="294"/>
      <c r="O8" s="295"/>
      <c r="P8" s="295"/>
      <c r="Q8" s="296"/>
    </row>
    <row r="9" spans="1:17" ht="4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5">
      <c r="A10" s="297" t="s">
        <v>11</v>
      </c>
      <c r="B10" s="299" t="s">
        <v>27</v>
      </c>
      <c r="C10" s="300"/>
      <c r="D10" s="301"/>
      <c r="E10" s="329" t="s">
        <v>13</v>
      </c>
      <c r="F10" s="337" t="s">
        <v>14</v>
      </c>
      <c r="G10" s="329" t="s">
        <v>15</v>
      </c>
      <c r="H10" s="331" t="s">
        <v>16</v>
      </c>
      <c r="I10" s="329" t="s">
        <v>17</v>
      </c>
      <c r="J10" s="333" t="s">
        <v>18</v>
      </c>
      <c r="K10" s="332" t="s">
        <v>28</v>
      </c>
      <c r="L10" s="332"/>
      <c r="M10" s="332"/>
      <c r="N10" s="333" t="s">
        <v>20</v>
      </c>
      <c r="O10" s="329" t="s">
        <v>21</v>
      </c>
      <c r="P10" s="329" t="s">
        <v>22</v>
      </c>
      <c r="Q10" s="329" t="s">
        <v>23</v>
      </c>
    </row>
    <row r="11" spans="1:17" ht="69" customHeight="1">
      <c r="A11" s="312"/>
      <c r="B11" s="302"/>
      <c r="C11" s="303"/>
      <c r="D11" s="304"/>
      <c r="E11" s="329"/>
      <c r="F11" s="337"/>
      <c r="G11" s="329"/>
      <c r="H11" s="332"/>
      <c r="I11" s="329"/>
      <c r="J11" s="333"/>
      <c r="K11" s="43" t="s">
        <v>28</v>
      </c>
      <c r="L11" s="36" t="s">
        <v>19</v>
      </c>
      <c r="M11" s="36" t="s">
        <v>32</v>
      </c>
      <c r="N11" s="333"/>
      <c r="O11" s="329"/>
      <c r="P11" s="329"/>
      <c r="Q11" s="329"/>
    </row>
    <row r="12" spans="1:17" s="4" customFormat="1" ht="15">
      <c r="A12" s="94"/>
      <c r="B12" s="64"/>
      <c r="C12" s="65"/>
      <c r="D12" s="66"/>
      <c r="E12" s="105"/>
      <c r="F12" s="83"/>
      <c r="G12" s="105"/>
      <c r="H12" s="116" t="s">
        <v>254</v>
      </c>
      <c r="I12" s="105"/>
      <c r="J12" s="75"/>
      <c r="K12" s="105"/>
      <c r="L12" s="105"/>
      <c r="M12" s="105"/>
      <c r="N12" s="75"/>
      <c r="O12" s="105"/>
      <c r="P12" s="120"/>
      <c r="Q12" s="106"/>
    </row>
    <row r="13" spans="1:17" s="4" customFormat="1" ht="15">
      <c r="A13" s="94" t="s">
        <v>219</v>
      </c>
      <c r="B13" s="64" t="s">
        <v>89</v>
      </c>
      <c r="C13" s="65"/>
      <c r="D13" s="66"/>
      <c r="E13" s="105">
        <v>2002</v>
      </c>
      <c r="F13" s="83">
        <v>39.52</v>
      </c>
      <c r="G13" s="105" t="s">
        <v>54</v>
      </c>
      <c r="H13" s="113" t="s">
        <v>260</v>
      </c>
      <c r="I13" s="187">
        <v>16</v>
      </c>
      <c r="J13" s="83">
        <v>1.5</v>
      </c>
      <c r="K13" s="187">
        <v>70</v>
      </c>
      <c r="L13" s="187">
        <v>69</v>
      </c>
      <c r="M13" s="187">
        <f>L13/2+K13</f>
        <v>104.5</v>
      </c>
      <c r="N13" s="75">
        <f>M13*J13*1.3</f>
        <v>203.775</v>
      </c>
      <c r="O13" s="187">
        <v>15</v>
      </c>
      <c r="P13" s="232" t="s">
        <v>58</v>
      </c>
      <c r="Q13" s="188" t="s">
        <v>84</v>
      </c>
    </row>
    <row r="14" spans="1:17" s="4" customFormat="1" ht="15">
      <c r="A14" s="94"/>
      <c r="B14" s="64"/>
      <c r="C14" s="65"/>
      <c r="D14" s="66"/>
      <c r="E14" s="187"/>
      <c r="F14" s="83"/>
      <c r="G14" s="187"/>
      <c r="H14" s="116" t="s">
        <v>107</v>
      </c>
      <c r="I14" s="187"/>
      <c r="J14" s="83"/>
      <c r="K14" s="187"/>
      <c r="L14" s="187"/>
      <c r="M14" s="200"/>
      <c r="N14" s="75"/>
      <c r="O14" s="187"/>
      <c r="P14" s="120"/>
      <c r="Q14" s="188"/>
    </row>
    <row r="15" spans="1:17" s="4" customFormat="1" ht="15">
      <c r="A15" s="94" t="s">
        <v>219</v>
      </c>
      <c r="B15" s="64" t="s">
        <v>158</v>
      </c>
      <c r="C15" s="65"/>
      <c r="D15" s="66"/>
      <c r="E15" s="187">
        <v>2002</v>
      </c>
      <c r="F15" s="83">
        <v>51.2</v>
      </c>
      <c r="G15" s="187" t="s">
        <v>54</v>
      </c>
      <c r="H15" s="70" t="s">
        <v>273</v>
      </c>
      <c r="I15" s="187">
        <v>16</v>
      </c>
      <c r="J15" s="83">
        <v>1.5</v>
      </c>
      <c r="K15" s="187">
        <v>84</v>
      </c>
      <c r="L15" s="187">
        <v>120</v>
      </c>
      <c r="M15" s="200">
        <f>L15/2+K15</f>
        <v>144</v>
      </c>
      <c r="N15" s="75">
        <f>M15*J15*1.1</f>
        <v>237.60000000000002</v>
      </c>
      <c r="O15" s="187">
        <v>18</v>
      </c>
      <c r="P15" s="232" t="s">
        <v>339</v>
      </c>
      <c r="Q15" s="188" t="s">
        <v>153</v>
      </c>
    </row>
    <row r="16" spans="1:17" s="4" customFormat="1" ht="15">
      <c r="A16" s="94" t="s">
        <v>220</v>
      </c>
      <c r="B16" s="64" t="s">
        <v>87</v>
      </c>
      <c r="C16" s="65"/>
      <c r="D16" s="66"/>
      <c r="E16" s="187">
        <v>2002</v>
      </c>
      <c r="F16" s="83">
        <v>48.96</v>
      </c>
      <c r="G16" s="187" t="s">
        <v>54</v>
      </c>
      <c r="H16" s="113" t="s">
        <v>260</v>
      </c>
      <c r="I16" s="187">
        <v>16</v>
      </c>
      <c r="J16" s="83">
        <v>1.5</v>
      </c>
      <c r="K16" s="187">
        <v>90</v>
      </c>
      <c r="L16" s="187">
        <v>86</v>
      </c>
      <c r="M16" s="200">
        <f>L16/2+K16</f>
        <v>133</v>
      </c>
      <c r="N16" s="75">
        <f>M16*J16*1.1</f>
        <v>219.45000000000002</v>
      </c>
      <c r="O16" s="187">
        <v>16</v>
      </c>
      <c r="P16" s="232" t="s">
        <v>339</v>
      </c>
      <c r="Q16" s="188" t="s">
        <v>84</v>
      </c>
    </row>
    <row r="17" spans="1:17" s="4" customFormat="1" ht="15">
      <c r="A17" s="94"/>
      <c r="B17" s="64"/>
      <c r="C17" s="65"/>
      <c r="D17" s="66"/>
      <c r="E17" s="105"/>
      <c r="F17" s="83"/>
      <c r="G17" s="105"/>
      <c r="H17" s="116" t="s">
        <v>108</v>
      </c>
      <c r="I17" s="105"/>
      <c r="J17" s="83"/>
      <c r="K17" s="105"/>
      <c r="L17" s="105"/>
      <c r="M17" s="200"/>
      <c r="N17" s="75"/>
      <c r="O17" s="105"/>
      <c r="P17" s="120"/>
      <c r="Q17" s="106"/>
    </row>
    <row r="18" spans="1:17" s="4" customFormat="1" ht="15">
      <c r="A18" s="94" t="s">
        <v>219</v>
      </c>
      <c r="B18" s="110" t="s">
        <v>142</v>
      </c>
      <c r="C18" s="108"/>
      <c r="D18" s="109"/>
      <c r="E18" s="105">
        <v>2002</v>
      </c>
      <c r="F18" s="83">
        <v>56.12</v>
      </c>
      <c r="G18" s="105" t="s">
        <v>54</v>
      </c>
      <c r="H18" s="113" t="s">
        <v>135</v>
      </c>
      <c r="I18" s="187">
        <v>16</v>
      </c>
      <c r="J18" s="83">
        <v>1.5</v>
      </c>
      <c r="K18" s="187">
        <v>66</v>
      </c>
      <c r="L18" s="187">
        <v>95</v>
      </c>
      <c r="M18" s="200">
        <f aca="true" t="shared" si="0" ref="M18:M22">L18/2+K18</f>
        <v>113.5</v>
      </c>
      <c r="N18" s="75">
        <f>M18*J18*1.1</f>
        <v>187.275</v>
      </c>
      <c r="O18" s="187">
        <v>14</v>
      </c>
      <c r="P18" s="232" t="s">
        <v>340</v>
      </c>
      <c r="Q18" s="188" t="s">
        <v>136</v>
      </c>
    </row>
    <row r="19" spans="1:17" s="4" customFormat="1" ht="15">
      <c r="A19" s="94" t="s">
        <v>220</v>
      </c>
      <c r="B19" s="64" t="s">
        <v>285</v>
      </c>
      <c r="C19" s="65"/>
      <c r="D19" s="66"/>
      <c r="E19" s="105">
        <v>2002</v>
      </c>
      <c r="F19" s="83">
        <v>53.4</v>
      </c>
      <c r="G19" s="187" t="s">
        <v>54</v>
      </c>
      <c r="H19" s="113" t="s">
        <v>133</v>
      </c>
      <c r="I19" s="187">
        <v>14</v>
      </c>
      <c r="J19" s="83">
        <v>1</v>
      </c>
      <c r="K19" s="187">
        <v>60</v>
      </c>
      <c r="L19" s="187">
        <v>130</v>
      </c>
      <c r="M19" s="200">
        <f t="shared" si="0"/>
        <v>125</v>
      </c>
      <c r="N19" s="75">
        <f>M19*J19*1.1</f>
        <v>137.5</v>
      </c>
      <c r="O19" s="187">
        <v>12</v>
      </c>
      <c r="P19" s="187" t="s">
        <v>54</v>
      </c>
      <c r="Q19" s="119" t="s">
        <v>281</v>
      </c>
    </row>
    <row r="20" spans="1:17" s="4" customFormat="1" ht="15">
      <c r="A20" s="127"/>
      <c r="B20" s="64"/>
      <c r="C20" s="65"/>
      <c r="D20" s="66"/>
      <c r="E20" s="114"/>
      <c r="F20" s="128"/>
      <c r="G20" s="114"/>
      <c r="H20" s="129" t="s">
        <v>97</v>
      </c>
      <c r="I20" s="114"/>
      <c r="J20" s="128"/>
      <c r="K20" s="114"/>
      <c r="L20" s="114"/>
      <c r="M20" s="200"/>
      <c r="N20" s="75"/>
      <c r="O20" s="114"/>
      <c r="P20" s="120"/>
      <c r="Q20" s="130"/>
    </row>
    <row r="21" spans="1:17" s="4" customFormat="1" ht="15">
      <c r="A21" s="94" t="s">
        <v>219</v>
      </c>
      <c r="B21" s="64" t="s">
        <v>141</v>
      </c>
      <c r="C21" s="65"/>
      <c r="D21" s="66"/>
      <c r="E21" s="105">
        <v>2002</v>
      </c>
      <c r="F21" s="83">
        <v>66.46</v>
      </c>
      <c r="G21" s="187" t="s">
        <v>56</v>
      </c>
      <c r="H21" s="113" t="s">
        <v>135</v>
      </c>
      <c r="I21" s="187">
        <v>20</v>
      </c>
      <c r="J21" s="83">
        <v>2</v>
      </c>
      <c r="K21" s="187">
        <v>108</v>
      </c>
      <c r="L21" s="187">
        <v>144</v>
      </c>
      <c r="M21" s="200">
        <f t="shared" si="0"/>
        <v>180</v>
      </c>
      <c r="N21" s="75">
        <f aca="true" t="shared" si="1" ref="N21:N22">M21*J21</f>
        <v>360</v>
      </c>
      <c r="O21" s="187">
        <v>20</v>
      </c>
      <c r="P21" s="232" t="s">
        <v>56</v>
      </c>
      <c r="Q21" s="188" t="s">
        <v>136</v>
      </c>
    </row>
    <row r="22" spans="1:17" s="4" customFormat="1" ht="15">
      <c r="A22" s="94" t="s">
        <v>220</v>
      </c>
      <c r="B22" s="210" t="s">
        <v>299</v>
      </c>
      <c r="C22" s="211"/>
      <c r="D22" s="212"/>
      <c r="E22" s="204">
        <v>2002</v>
      </c>
      <c r="F22" s="203">
        <v>64.94</v>
      </c>
      <c r="G22" s="204" t="s">
        <v>54</v>
      </c>
      <c r="H22" s="205" t="s">
        <v>294</v>
      </c>
      <c r="I22" s="204">
        <v>16</v>
      </c>
      <c r="J22" s="203">
        <v>1.5</v>
      </c>
      <c r="K22" s="204">
        <v>61</v>
      </c>
      <c r="L22" s="204">
        <v>77</v>
      </c>
      <c r="M22" s="200">
        <f t="shared" si="0"/>
        <v>99.5</v>
      </c>
      <c r="N22" s="75">
        <f t="shared" si="1"/>
        <v>149.25</v>
      </c>
      <c r="O22" s="204">
        <v>13</v>
      </c>
      <c r="P22" s="232" t="s">
        <v>338</v>
      </c>
      <c r="Q22" s="208" t="s">
        <v>295</v>
      </c>
    </row>
    <row r="23" spans="1:17" ht="15">
      <c r="A23" s="53" t="s">
        <v>51</v>
      </c>
      <c r="B23" s="53"/>
      <c r="C23" s="53"/>
      <c r="D23" s="71"/>
      <c r="E23" s="72" t="s">
        <v>225</v>
      </c>
      <c r="F23" s="53"/>
      <c r="G23" s="53"/>
      <c r="H23" s="53"/>
      <c r="I23" s="53" t="s">
        <v>51</v>
      </c>
      <c r="J23" s="53"/>
      <c r="K23" s="53"/>
      <c r="L23" s="53"/>
      <c r="M23" s="71"/>
      <c r="N23" s="23"/>
      <c r="O23" s="72" t="s">
        <v>230</v>
      </c>
      <c r="P23" s="53"/>
      <c r="Q23" s="53"/>
    </row>
    <row r="24" spans="1:16" ht="15">
      <c r="A24" s="53" t="s">
        <v>52</v>
      </c>
      <c r="B24" s="53"/>
      <c r="C24" s="53"/>
      <c r="D24" s="53"/>
      <c r="E24" s="53"/>
      <c r="F24" s="71"/>
      <c r="G24" s="73" t="s">
        <v>227</v>
      </c>
      <c r="H24" s="53"/>
      <c r="I24" s="53" t="s">
        <v>53</v>
      </c>
      <c r="J24" s="53"/>
      <c r="K24" s="53"/>
      <c r="L24" s="53"/>
      <c r="M24" s="53"/>
      <c r="N24" s="53"/>
      <c r="O24" s="53"/>
      <c r="P24" s="72" t="s">
        <v>226</v>
      </c>
    </row>
    <row r="25" spans="1:17" ht="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</sheetData>
  <mergeCells count="15">
    <mergeCell ref="N4:Q4"/>
    <mergeCell ref="N8:Q8"/>
    <mergeCell ref="H10:H11"/>
    <mergeCell ref="I10:I11"/>
    <mergeCell ref="J10:J11"/>
    <mergeCell ref="K10:M10"/>
    <mergeCell ref="N10:N11"/>
    <mergeCell ref="Q10:Q11"/>
    <mergeCell ref="O10:O11"/>
    <mergeCell ref="P10:P11"/>
    <mergeCell ref="A10:A11"/>
    <mergeCell ref="B10:D11"/>
    <mergeCell ref="E10:E11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 topLeftCell="A18">
      <selection activeCell="B32" sqref="B32:H32"/>
    </sheetView>
  </sheetViews>
  <sheetFormatPr defaultColWidth="9.140625" defaultRowHeight="15"/>
  <cols>
    <col min="1" max="1" width="6.140625" style="0" customWidth="1"/>
    <col min="2" max="2" width="3.421875" style="0" customWidth="1"/>
    <col min="3" max="3" width="7.28125" style="0" customWidth="1"/>
    <col min="4" max="4" width="11.8515625" style="0" customWidth="1"/>
    <col min="5" max="5" width="5.28125" style="0" customWidth="1"/>
    <col min="6" max="6" width="6.00390625" style="112" customWidth="1"/>
    <col min="7" max="7" width="5.00390625" style="0" customWidth="1"/>
    <col min="8" max="8" width="33.421875" style="0" customWidth="1"/>
    <col min="9" max="9" width="3.57421875" style="0" customWidth="1"/>
    <col min="10" max="10" width="6.421875" style="0" customWidth="1"/>
    <col min="11" max="11" width="4.140625" style="0" customWidth="1"/>
    <col min="12" max="12" width="4.7109375" style="0" customWidth="1"/>
    <col min="13" max="13" width="5.8515625" style="0" customWidth="1"/>
    <col min="14" max="14" width="7.00390625" style="0" customWidth="1"/>
    <col min="15" max="15" width="5.7109375" style="0" customWidth="1"/>
    <col min="16" max="16" width="7.421875" style="0" customWidth="1"/>
    <col min="17" max="17" width="15.421875" style="0" customWidth="1"/>
  </cols>
  <sheetData>
    <row r="1" spans="1:17" ht="15">
      <c r="A1" s="22" t="s">
        <v>0</v>
      </c>
      <c r="B1" s="22"/>
      <c r="C1" s="22"/>
      <c r="D1" s="22"/>
      <c r="E1" s="22"/>
      <c r="F1" s="111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">
      <c r="A2" s="22" t="s">
        <v>1</v>
      </c>
      <c r="B2" s="22"/>
      <c r="C2" s="22"/>
      <c r="D2" s="22"/>
      <c r="E2" s="22"/>
      <c r="F2" s="111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2"/>
      <c r="B3" s="22"/>
      <c r="C3" s="22"/>
      <c r="D3" s="22"/>
      <c r="E3" s="23"/>
      <c r="F3" s="111"/>
      <c r="G3" s="24" t="s">
        <v>2</v>
      </c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5.75" thickBot="1">
      <c r="A4" s="23"/>
      <c r="B4" s="23"/>
      <c r="C4" s="23"/>
      <c r="D4" s="23"/>
      <c r="E4" s="23"/>
      <c r="F4" s="111"/>
      <c r="G4" s="23"/>
      <c r="H4" s="23"/>
      <c r="I4" s="23"/>
      <c r="J4" s="22" t="s">
        <v>73</v>
      </c>
      <c r="K4" s="23"/>
      <c r="L4" s="23"/>
      <c r="M4" s="23"/>
      <c r="N4" s="324" t="s">
        <v>3</v>
      </c>
      <c r="O4" s="325"/>
      <c r="P4" s="325"/>
      <c r="Q4" s="326"/>
    </row>
    <row r="5" spans="1:17" ht="26.25" thickBot="1">
      <c r="A5" s="72" t="s">
        <v>4</v>
      </c>
      <c r="B5" s="27">
        <v>26</v>
      </c>
      <c r="C5" s="26" t="s">
        <v>5</v>
      </c>
      <c r="D5" s="27" t="s">
        <v>231</v>
      </c>
      <c r="E5" s="26" t="s">
        <v>6</v>
      </c>
      <c r="F5" s="115">
        <v>2016</v>
      </c>
      <c r="G5" s="23"/>
      <c r="H5" s="28" t="s">
        <v>7</v>
      </c>
      <c r="I5" s="23"/>
      <c r="J5" s="23" t="s">
        <v>8</v>
      </c>
      <c r="K5" s="23"/>
      <c r="L5" s="23"/>
      <c r="M5" s="23"/>
      <c r="N5" s="29" t="s">
        <v>109</v>
      </c>
      <c r="O5" s="30"/>
      <c r="P5" s="31"/>
      <c r="Q5" s="31"/>
    </row>
    <row r="6" spans="1:17" ht="15.75" thickBot="1">
      <c r="A6" s="23"/>
      <c r="B6" s="23"/>
      <c r="C6" s="23"/>
      <c r="D6" s="23"/>
      <c r="E6" s="23"/>
      <c r="F6" s="111"/>
      <c r="G6" s="23"/>
      <c r="H6" s="32" t="s">
        <v>31</v>
      </c>
      <c r="I6" s="23"/>
      <c r="J6" s="23"/>
      <c r="K6" s="23"/>
      <c r="L6" s="23"/>
      <c r="M6" s="23"/>
      <c r="N6" s="33" t="s">
        <v>255</v>
      </c>
      <c r="O6" s="34"/>
      <c r="P6" s="35"/>
      <c r="Q6" s="35"/>
    </row>
    <row r="7" spans="1:17" ht="15.75">
      <c r="A7" s="46" t="s">
        <v>232</v>
      </c>
      <c r="B7" s="47"/>
      <c r="C7" s="47"/>
      <c r="D7" s="48"/>
      <c r="E7" s="23"/>
      <c r="F7" s="111" t="s">
        <v>10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5.75">
      <c r="A8" s="49"/>
      <c r="B8" s="50"/>
      <c r="C8" s="50"/>
      <c r="D8" s="51"/>
      <c r="E8" s="23"/>
      <c r="F8" s="111" t="s">
        <v>62</v>
      </c>
      <c r="G8" s="23"/>
      <c r="H8" s="23"/>
      <c r="I8" s="23"/>
      <c r="J8" s="23"/>
      <c r="K8" s="23"/>
      <c r="L8" s="23"/>
      <c r="M8" s="23"/>
      <c r="N8" s="294"/>
      <c r="O8" s="295"/>
      <c r="P8" s="295"/>
      <c r="Q8" s="296"/>
    </row>
    <row r="9" spans="1:17" ht="4.5" customHeight="1">
      <c r="A9" s="23"/>
      <c r="B9" s="23"/>
      <c r="C9" s="23"/>
      <c r="D9" s="23"/>
      <c r="E9" s="23"/>
      <c r="F9" s="11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5">
      <c r="A10" s="327" t="s">
        <v>11</v>
      </c>
      <c r="B10" s="299" t="s">
        <v>27</v>
      </c>
      <c r="C10" s="300"/>
      <c r="D10" s="301"/>
      <c r="E10" s="329" t="s">
        <v>13</v>
      </c>
      <c r="F10" s="330" t="s">
        <v>14</v>
      </c>
      <c r="G10" s="329" t="s">
        <v>15</v>
      </c>
      <c r="H10" s="331" t="s">
        <v>16</v>
      </c>
      <c r="I10" s="329" t="s">
        <v>17</v>
      </c>
      <c r="J10" s="333" t="s">
        <v>18</v>
      </c>
      <c r="K10" s="332" t="s">
        <v>28</v>
      </c>
      <c r="L10" s="332"/>
      <c r="M10" s="332"/>
      <c r="N10" s="333" t="s">
        <v>20</v>
      </c>
      <c r="O10" s="334" t="s">
        <v>21</v>
      </c>
      <c r="P10" s="329" t="s">
        <v>22</v>
      </c>
      <c r="Q10" s="329" t="s">
        <v>23</v>
      </c>
    </row>
    <row r="11" spans="1:17" ht="67.5" customHeight="1">
      <c r="A11" s="328"/>
      <c r="B11" s="302"/>
      <c r="C11" s="303"/>
      <c r="D11" s="304"/>
      <c r="E11" s="329"/>
      <c r="F11" s="330"/>
      <c r="G11" s="329"/>
      <c r="H11" s="332"/>
      <c r="I11" s="329"/>
      <c r="J11" s="333"/>
      <c r="K11" s="81" t="s">
        <v>28</v>
      </c>
      <c r="L11" s="36" t="s">
        <v>19</v>
      </c>
      <c r="M11" s="36" t="s">
        <v>32</v>
      </c>
      <c r="N11" s="333"/>
      <c r="O11" s="334"/>
      <c r="P11" s="329"/>
      <c r="Q11" s="329"/>
    </row>
    <row r="12" spans="1:17" s="4" customFormat="1" ht="15">
      <c r="A12" s="94"/>
      <c r="B12" s="64"/>
      <c r="C12" s="65"/>
      <c r="D12" s="66"/>
      <c r="E12" s="105"/>
      <c r="F12" s="83"/>
      <c r="G12" s="105"/>
      <c r="H12" s="105" t="s">
        <v>110</v>
      </c>
      <c r="I12" s="105"/>
      <c r="J12" s="75"/>
      <c r="K12" s="105"/>
      <c r="L12" s="105"/>
      <c r="M12" s="105"/>
      <c r="N12" s="75"/>
      <c r="O12" s="105"/>
      <c r="P12" s="105"/>
      <c r="Q12" s="106"/>
    </row>
    <row r="13" spans="1:17" s="4" customFormat="1" ht="15">
      <c r="A13" s="94" t="s">
        <v>219</v>
      </c>
      <c r="B13" s="210" t="s">
        <v>146</v>
      </c>
      <c r="C13" s="211"/>
      <c r="D13" s="212"/>
      <c r="E13" s="204">
        <v>2000</v>
      </c>
      <c r="F13" s="203">
        <v>46.98</v>
      </c>
      <c r="G13" s="204" t="s">
        <v>54</v>
      </c>
      <c r="H13" s="205" t="s">
        <v>294</v>
      </c>
      <c r="I13" s="204">
        <v>16</v>
      </c>
      <c r="J13" s="203">
        <v>2</v>
      </c>
      <c r="K13" s="204">
        <v>38</v>
      </c>
      <c r="L13" s="204">
        <v>40</v>
      </c>
      <c r="M13" s="187">
        <f>L13/2+K13</f>
        <v>58</v>
      </c>
      <c r="N13" s="75">
        <f>M13*J13*1.55</f>
        <v>179.8</v>
      </c>
      <c r="O13" s="204">
        <v>0</v>
      </c>
      <c r="P13" s="213" t="s">
        <v>338</v>
      </c>
      <c r="Q13" s="208" t="s">
        <v>59</v>
      </c>
    </row>
    <row r="14" spans="1:17" s="4" customFormat="1" ht="15">
      <c r="A14" s="94" t="s">
        <v>220</v>
      </c>
      <c r="B14" s="64" t="s">
        <v>264</v>
      </c>
      <c r="C14" s="65"/>
      <c r="D14" s="66"/>
      <c r="E14" s="223">
        <v>2001</v>
      </c>
      <c r="F14" s="83">
        <v>46.7</v>
      </c>
      <c r="G14" s="223" t="s">
        <v>54</v>
      </c>
      <c r="H14" s="113" t="s">
        <v>128</v>
      </c>
      <c r="I14" s="223">
        <v>16</v>
      </c>
      <c r="J14" s="83">
        <v>2</v>
      </c>
      <c r="K14" s="223">
        <v>0</v>
      </c>
      <c r="L14" s="223">
        <v>74</v>
      </c>
      <c r="M14" s="200">
        <f>L14/2+K14</f>
        <v>37</v>
      </c>
      <c r="N14" s="75">
        <f>M14*J14*1.55</f>
        <v>114.7</v>
      </c>
      <c r="O14" s="223">
        <v>0</v>
      </c>
      <c r="P14" s="223" t="s">
        <v>337</v>
      </c>
      <c r="Q14" s="224" t="s">
        <v>129</v>
      </c>
    </row>
    <row r="15" spans="1:17" s="4" customFormat="1" ht="15">
      <c r="A15" s="94"/>
      <c r="B15" s="64"/>
      <c r="C15" s="65"/>
      <c r="D15" s="66"/>
      <c r="E15" s="105"/>
      <c r="F15" s="83"/>
      <c r="G15" s="105"/>
      <c r="H15" s="116" t="s">
        <v>125</v>
      </c>
      <c r="I15" s="105"/>
      <c r="J15" s="83"/>
      <c r="K15" s="105"/>
      <c r="L15" s="105"/>
      <c r="M15" s="200"/>
      <c r="N15" s="75"/>
      <c r="O15" s="105"/>
      <c r="P15" s="70"/>
      <c r="Q15" s="106"/>
    </row>
    <row r="16" spans="1:17" s="4" customFormat="1" ht="15">
      <c r="A16" s="94" t="s">
        <v>219</v>
      </c>
      <c r="B16" s="64" t="s">
        <v>134</v>
      </c>
      <c r="C16" s="65"/>
      <c r="D16" s="66"/>
      <c r="E16" s="105">
        <v>2000</v>
      </c>
      <c r="F16" s="83">
        <v>57.4</v>
      </c>
      <c r="G16" s="187" t="s">
        <v>56</v>
      </c>
      <c r="H16" s="113" t="s">
        <v>135</v>
      </c>
      <c r="I16" s="187">
        <v>20</v>
      </c>
      <c r="J16" s="83">
        <v>4</v>
      </c>
      <c r="K16" s="187">
        <v>71</v>
      </c>
      <c r="L16" s="187">
        <v>77</v>
      </c>
      <c r="M16" s="200">
        <f>L16/2+K16</f>
        <v>109.5</v>
      </c>
      <c r="N16" s="75">
        <f>M16*J16*1.35</f>
        <v>591.3000000000001</v>
      </c>
      <c r="O16" s="187">
        <v>15</v>
      </c>
      <c r="P16" s="213" t="s">
        <v>58</v>
      </c>
      <c r="Q16" s="188" t="s">
        <v>136</v>
      </c>
    </row>
    <row r="17" spans="1:17" s="4" customFormat="1" ht="15">
      <c r="A17" s="94" t="s">
        <v>220</v>
      </c>
      <c r="B17" s="210" t="s">
        <v>300</v>
      </c>
      <c r="C17" s="211"/>
      <c r="D17" s="212"/>
      <c r="E17" s="204">
        <v>2001</v>
      </c>
      <c r="F17" s="203">
        <v>54.54</v>
      </c>
      <c r="G17" s="213" t="s">
        <v>56</v>
      </c>
      <c r="H17" s="205" t="s">
        <v>294</v>
      </c>
      <c r="I17" s="204">
        <v>20</v>
      </c>
      <c r="J17" s="203">
        <v>4</v>
      </c>
      <c r="K17" s="204">
        <v>40</v>
      </c>
      <c r="L17" s="204">
        <v>93</v>
      </c>
      <c r="M17" s="200">
        <f>L17/2+K17</f>
        <v>86.5</v>
      </c>
      <c r="N17" s="75">
        <f>M17*J17*1.35</f>
        <v>467.1</v>
      </c>
      <c r="O17" s="204">
        <v>10</v>
      </c>
      <c r="P17" s="213" t="s">
        <v>302</v>
      </c>
      <c r="Q17" s="208" t="s">
        <v>295</v>
      </c>
    </row>
    <row r="18" spans="1:17" s="4" customFormat="1" ht="15">
      <c r="A18" s="94" t="s">
        <v>221</v>
      </c>
      <c r="B18" s="64" t="s">
        <v>159</v>
      </c>
      <c r="C18" s="65"/>
      <c r="D18" s="66"/>
      <c r="E18" s="105">
        <v>2001</v>
      </c>
      <c r="F18" s="83">
        <v>57.92</v>
      </c>
      <c r="G18" s="187" t="s">
        <v>54</v>
      </c>
      <c r="H18" s="70" t="s">
        <v>273</v>
      </c>
      <c r="I18" s="187">
        <v>16</v>
      </c>
      <c r="J18" s="83">
        <v>2</v>
      </c>
      <c r="K18" s="187">
        <v>90</v>
      </c>
      <c r="L18" s="187">
        <v>103</v>
      </c>
      <c r="M18" s="200">
        <f>L18/2+K18</f>
        <v>141.5</v>
      </c>
      <c r="N18" s="75">
        <f>M18*J18*1.35</f>
        <v>382.05</v>
      </c>
      <c r="O18" s="187">
        <v>8</v>
      </c>
      <c r="P18" s="232" t="s">
        <v>339</v>
      </c>
      <c r="Q18" s="188" t="s">
        <v>153</v>
      </c>
    </row>
    <row r="19" spans="1:17" s="4" customFormat="1" ht="15">
      <c r="A19" s="94" t="s">
        <v>222</v>
      </c>
      <c r="B19" s="220" t="s">
        <v>261</v>
      </c>
      <c r="C19" s="221"/>
      <c r="D19" s="222"/>
      <c r="E19" s="223">
        <v>2000</v>
      </c>
      <c r="F19" s="83">
        <v>54.34</v>
      </c>
      <c r="G19" s="223" t="s">
        <v>54</v>
      </c>
      <c r="H19" s="113" t="s">
        <v>260</v>
      </c>
      <c r="I19" s="223">
        <v>16</v>
      </c>
      <c r="J19" s="83">
        <v>2</v>
      </c>
      <c r="K19" s="223">
        <v>70</v>
      </c>
      <c r="L19" s="223">
        <v>100</v>
      </c>
      <c r="M19" s="200">
        <f>L19/2+K19</f>
        <v>120</v>
      </c>
      <c r="N19" s="75">
        <f>M19*J19*1.35</f>
        <v>324</v>
      </c>
      <c r="O19" s="223">
        <v>2</v>
      </c>
      <c r="P19" s="213" t="s">
        <v>340</v>
      </c>
      <c r="Q19" s="224" t="s">
        <v>84</v>
      </c>
    </row>
    <row r="20" spans="1:17" s="4" customFormat="1" ht="15">
      <c r="A20" s="94" t="s">
        <v>223</v>
      </c>
      <c r="B20" s="104" t="s">
        <v>278</v>
      </c>
      <c r="C20" s="102"/>
      <c r="D20" s="103"/>
      <c r="E20" s="105">
        <v>2000</v>
      </c>
      <c r="F20" s="83">
        <v>56.24</v>
      </c>
      <c r="G20" s="187" t="s">
        <v>54</v>
      </c>
      <c r="H20" s="70" t="s">
        <v>273</v>
      </c>
      <c r="I20" s="187">
        <v>16</v>
      </c>
      <c r="J20" s="83">
        <v>2</v>
      </c>
      <c r="K20" s="187">
        <v>67</v>
      </c>
      <c r="L20" s="187">
        <v>85</v>
      </c>
      <c r="M20" s="200">
        <f>L20/2+K20</f>
        <v>109.5</v>
      </c>
      <c r="N20" s="75">
        <f>M20*J20*1.35</f>
        <v>295.65000000000003</v>
      </c>
      <c r="O20" s="187">
        <v>1</v>
      </c>
      <c r="P20" s="213" t="s">
        <v>340</v>
      </c>
      <c r="Q20" s="188" t="s">
        <v>153</v>
      </c>
    </row>
    <row r="21" spans="1:17" s="4" customFormat="1" ht="15">
      <c r="A21" s="94"/>
      <c r="B21" s="64"/>
      <c r="C21" s="65"/>
      <c r="D21" s="66"/>
      <c r="E21" s="105"/>
      <c r="F21" s="83"/>
      <c r="G21" s="105"/>
      <c r="H21" s="116" t="s">
        <v>112</v>
      </c>
      <c r="I21" s="105"/>
      <c r="J21" s="83"/>
      <c r="K21" s="105"/>
      <c r="L21" s="105"/>
      <c r="M21" s="200"/>
      <c r="N21" s="75"/>
      <c r="O21" s="105"/>
      <c r="P21" s="105"/>
      <c r="Q21" s="106"/>
    </row>
    <row r="22" spans="1:17" s="4" customFormat="1" ht="15">
      <c r="A22" s="94" t="s">
        <v>219</v>
      </c>
      <c r="B22" s="64" t="s">
        <v>151</v>
      </c>
      <c r="C22" s="65"/>
      <c r="D22" s="66"/>
      <c r="E22" s="105">
        <v>2001</v>
      </c>
      <c r="F22" s="83">
        <v>62.46</v>
      </c>
      <c r="G22" s="187" t="s">
        <v>54</v>
      </c>
      <c r="H22" s="113" t="s">
        <v>260</v>
      </c>
      <c r="I22" s="187">
        <v>20</v>
      </c>
      <c r="J22" s="83">
        <v>4</v>
      </c>
      <c r="K22" s="187">
        <v>76</v>
      </c>
      <c r="L22" s="187">
        <v>150</v>
      </c>
      <c r="M22" s="200">
        <f>L22/2+K22</f>
        <v>151</v>
      </c>
      <c r="N22" s="75">
        <f>M22*J22*1.25</f>
        <v>755</v>
      </c>
      <c r="O22" s="187">
        <v>20</v>
      </c>
      <c r="P22" s="232" t="s">
        <v>339</v>
      </c>
      <c r="Q22" s="188" t="s">
        <v>84</v>
      </c>
    </row>
    <row r="23" spans="1:17" s="4" customFormat="1" ht="15">
      <c r="A23" s="94" t="s">
        <v>220</v>
      </c>
      <c r="B23" s="64" t="s">
        <v>138</v>
      </c>
      <c r="C23" s="65"/>
      <c r="D23" s="66"/>
      <c r="E23" s="223">
        <v>2000</v>
      </c>
      <c r="F23" s="83">
        <v>59.04</v>
      </c>
      <c r="G23" s="223" t="s">
        <v>56</v>
      </c>
      <c r="H23" s="113" t="s">
        <v>135</v>
      </c>
      <c r="I23" s="223">
        <v>20</v>
      </c>
      <c r="J23" s="83">
        <v>4</v>
      </c>
      <c r="K23" s="223">
        <v>65</v>
      </c>
      <c r="L23" s="223">
        <v>82</v>
      </c>
      <c r="M23" s="200">
        <f>L23/2+K23</f>
        <v>106</v>
      </c>
      <c r="N23" s="75">
        <f>M23*J23*1.25</f>
        <v>530</v>
      </c>
      <c r="O23" s="223">
        <v>13</v>
      </c>
      <c r="P23" s="213" t="s">
        <v>58</v>
      </c>
      <c r="Q23" s="224" t="s">
        <v>136</v>
      </c>
    </row>
    <row r="24" spans="1:17" s="4" customFormat="1" ht="15">
      <c r="A24" s="94" t="s">
        <v>221</v>
      </c>
      <c r="B24" s="210" t="s">
        <v>303</v>
      </c>
      <c r="C24" s="211"/>
      <c r="D24" s="212"/>
      <c r="E24" s="204">
        <v>2000</v>
      </c>
      <c r="F24" s="203">
        <v>58.62</v>
      </c>
      <c r="G24" s="213" t="s">
        <v>302</v>
      </c>
      <c r="H24" s="205" t="s">
        <v>294</v>
      </c>
      <c r="I24" s="213">
        <v>20</v>
      </c>
      <c r="J24" s="203">
        <v>4</v>
      </c>
      <c r="K24" s="204">
        <v>50</v>
      </c>
      <c r="L24" s="204">
        <v>50</v>
      </c>
      <c r="M24" s="200">
        <f>L24/2+K24</f>
        <v>75</v>
      </c>
      <c r="N24" s="75">
        <f>M24*J24*1.25</f>
        <v>375</v>
      </c>
      <c r="O24" s="204">
        <v>7</v>
      </c>
      <c r="P24" s="213" t="s">
        <v>302</v>
      </c>
      <c r="Q24" s="208" t="s">
        <v>295</v>
      </c>
    </row>
    <row r="25" spans="1:17" s="4" customFormat="1" ht="15">
      <c r="A25" s="94" t="s">
        <v>222</v>
      </c>
      <c r="B25" s="210" t="s">
        <v>150</v>
      </c>
      <c r="C25" s="211"/>
      <c r="D25" s="212"/>
      <c r="E25" s="204">
        <v>2001</v>
      </c>
      <c r="F25" s="203">
        <v>58.26</v>
      </c>
      <c r="G25" s="204" t="s">
        <v>54</v>
      </c>
      <c r="H25" s="205" t="s">
        <v>294</v>
      </c>
      <c r="I25" s="204">
        <v>20</v>
      </c>
      <c r="J25" s="203">
        <v>4</v>
      </c>
      <c r="K25" s="204">
        <v>36</v>
      </c>
      <c r="L25" s="204">
        <v>70</v>
      </c>
      <c r="M25" s="200">
        <f>L25/2+K25</f>
        <v>71</v>
      </c>
      <c r="N25" s="75">
        <f>M25*J25*1.25</f>
        <v>355</v>
      </c>
      <c r="O25" s="204">
        <v>5</v>
      </c>
      <c r="P25" s="213" t="s">
        <v>338</v>
      </c>
      <c r="Q25" s="208" t="s">
        <v>295</v>
      </c>
    </row>
    <row r="26" spans="1:17" s="4" customFormat="1" ht="15">
      <c r="A26" s="94" t="s">
        <v>223</v>
      </c>
      <c r="B26" s="210" t="s">
        <v>304</v>
      </c>
      <c r="C26" s="211"/>
      <c r="D26" s="212"/>
      <c r="E26" s="204">
        <v>2000</v>
      </c>
      <c r="F26" s="203">
        <v>59.98</v>
      </c>
      <c r="G26" s="213" t="s">
        <v>302</v>
      </c>
      <c r="H26" s="205" t="s">
        <v>294</v>
      </c>
      <c r="I26" s="213">
        <v>20</v>
      </c>
      <c r="J26" s="203">
        <v>4</v>
      </c>
      <c r="K26" s="204">
        <v>42</v>
      </c>
      <c r="L26" s="204">
        <v>49</v>
      </c>
      <c r="M26" s="200">
        <f>L26/2+K26</f>
        <v>66.5</v>
      </c>
      <c r="N26" s="75">
        <f>M26*J26*1.25</f>
        <v>332.5</v>
      </c>
      <c r="O26" s="204">
        <v>3</v>
      </c>
      <c r="P26" s="213" t="s">
        <v>302</v>
      </c>
      <c r="Q26" s="208" t="s">
        <v>295</v>
      </c>
    </row>
    <row r="27" spans="1:17" s="4" customFormat="1" ht="15">
      <c r="A27" s="94"/>
      <c r="B27" s="64"/>
      <c r="C27" s="65"/>
      <c r="D27" s="66"/>
      <c r="E27" s="105"/>
      <c r="F27" s="83"/>
      <c r="G27" s="105"/>
      <c r="H27" s="116" t="s">
        <v>113</v>
      </c>
      <c r="I27" s="105"/>
      <c r="J27" s="83"/>
      <c r="K27" s="105"/>
      <c r="L27" s="105"/>
      <c r="M27" s="200"/>
      <c r="N27" s="75"/>
      <c r="O27" s="105"/>
      <c r="P27" s="105"/>
      <c r="Q27" s="106"/>
    </row>
    <row r="28" spans="1:17" s="4" customFormat="1" ht="15">
      <c r="A28" s="94" t="s">
        <v>219</v>
      </c>
      <c r="B28" s="64" t="s">
        <v>85</v>
      </c>
      <c r="C28" s="65"/>
      <c r="D28" s="66"/>
      <c r="E28" s="223">
        <v>2000</v>
      </c>
      <c r="F28" s="83">
        <v>63.06</v>
      </c>
      <c r="G28" s="223" t="s">
        <v>55</v>
      </c>
      <c r="H28" s="113" t="s">
        <v>260</v>
      </c>
      <c r="I28" s="223">
        <v>24</v>
      </c>
      <c r="J28" s="83">
        <v>6</v>
      </c>
      <c r="K28" s="223">
        <v>48</v>
      </c>
      <c r="L28" s="223">
        <v>57</v>
      </c>
      <c r="M28" s="200">
        <f>L28/2+K28</f>
        <v>76.5</v>
      </c>
      <c r="N28" s="75">
        <f>M28*J28*1.15</f>
        <v>527.8499999999999</v>
      </c>
      <c r="O28" s="223">
        <v>12</v>
      </c>
      <c r="P28" s="213" t="s">
        <v>57</v>
      </c>
      <c r="Q28" s="224" t="s">
        <v>84</v>
      </c>
    </row>
    <row r="29" spans="1:17" s="4" customFormat="1" ht="15">
      <c r="A29" s="94" t="s">
        <v>220</v>
      </c>
      <c r="B29" s="210" t="s">
        <v>305</v>
      </c>
      <c r="C29" s="211"/>
      <c r="D29" s="212"/>
      <c r="E29" s="204">
        <v>2000</v>
      </c>
      <c r="F29" s="203">
        <v>63.48</v>
      </c>
      <c r="G29" s="213" t="s">
        <v>56</v>
      </c>
      <c r="H29" s="205" t="s">
        <v>294</v>
      </c>
      <c r="I29" s="204">
        <v>20</v>
      </c>
      <c r="J29" s="203">
        <v>4</v>
      </c>
      <c r="K29" s="204">
        <v>38</v>
      </c>
      <c r="L29" s="204">
        <v>81</v>
      </c>
      <c r="M29" s="200">
        <f>L29/2+K29</f>
        <v>78.5</v>
      </c>
      <c r="N29" s="75">
        <f>M29*J29*1.15</f>
        <v>361.09999999999997</v>
      </c>
      <c r="O29" s="204">
        <v>6</v>
      </c>
      <c r="P29" s="213" t="s">
        <v>302</v>
      </c>
      <c r="Q29" s="208" t="s">
        <v>295</v>
      </c>
    </row>
    <row r="30" spans="1:17" s="4" customFormat="1" ht="15">
      <c r="A30" s="94"/>
      <c r="B30" s="64"/>
      <c r="C30" s="65"/>
      <c r="D30" s="66"/>
      <c r="E30" s="105"/>
      <c r="F30" s="83"/>
      <c r="G30" s="105"/>
      <c r="H30" s="116" t="s">
        <v>114</v>
      </c>
      <c r="I30" s="105"/>
      <c r="J30" s="83"/>
      <c r="K30" s="105"/>
      <c r="L30" s="105"/>
      <c r="M30" s="200"/>
      <c r="N30" s="75"/>
      <c r="O30" s="105"/>
      <c r="P30" s="105"/>
      <c r="Q30" s="106"/>
    </row>
    <row r="31" spans="1:17" s="4" customFormat="1" ht="15">
      <c r="A31" s="94" t="s">
        <v>219</v>
      </c>
      <c r="B31" s="64" t="s">
        <v>284</v>
      </c>
      <c r="C31" s="65"/>
      <c r="D31" s="66"/>
      <c r="E31" s="223">
        <v>2000</v>
      </c>
      <c r="F31" s="83">
        <v>70.86</v>
      </c>
      <c r="G31" s="223" t="s">
        <v>56</v>
      </c>
      <c r="H31" s="113" t="s">
        <v>133</v>
      </c>
      <c r="I31" s="223">
        <v>20</v>
      </c>
      <c r="J31" s="83">
        <v>4</v>
      </c>
      <c r="K31" s="223">
        <v>73</v>
      </c>
      <c r="L31" s="223">
        <v>153</v>
      </c>
      <c r="M31" s="200">
        <f>L31/2+K31</f>
        <v>149.5</v>
      </c>
      <c r="N31" s="75">
        <f>M31*J31*1.05</f>
        <v>627.9</v>
      </c>
      <c r="O31" s="223">
        <v>16</v>
      </c>
      <c r="P31" s="213" t="s">
        <v>58</v>
      </c>
      <c r="Q31" s="119" t="s">
        <v>281</v>
      </c>
    </row>
    <row r="32" spans="1:17" s="4" customFormat="1" ht="15">
      <c r="A32" s="94" t="s">
        <v>220</v>
      </c>
      <c r="B32" s="210" t="s">
        <v>148</v>
      </c>
      <c r="C32" s="211"/>
      <c r="D32" s="212"/>
      <c r="E32" s="204">
        <v>2000</v>
      </c>
      <c r="F32" s="203">
        <v>68.32</v>
      </c>
      <c r="G32" s="213" t="s">
        <v>132</v>
      </c>
      <c r="H32" s="205" t="s">
        <v>294</v>
      </c>
      <c r="I32" s="213">
        <v>24</v>
      </c>
      <c r="J32" s="203">
        <v>6</v>
      </c>
      <c r="K32" s="204">
        <v>40</v>
      </c>
      <c r="L32" s="204">
        <v>85</v>
      </c>
      <c r="M32" s="200">
        <f>L32/2+K32</f>
        <v>82.5</v>
      </c>
      <c r="N32" s="75">
        <f>M32*J32*1.05</f>
        <v>519.75</v>
      </c>
      <c r="O32" s="204">
        <v>11</v>
      </c>
      <c r="P32" s="213" t="s">
        <v>57</v>
      </c>
      <c r="Q32" s="208" t="s">
        <v>295</v>
      </c>
    </row>
    <row r="33" spans="1:17" s="4" customFormat="1" ht="15">
      <c r="A33" s="94" t="s">
        <v>221</v>
      </c>
      <c r="B33" s="210" t="s">
        <v>301</v>
      </c>
      <c r="C33" s="211"/>
      <c r="D33" s="212"/>
      <c r="E33" s="204">
        <v>2001</v>
      </c>
      <c r="F33" s="203">
        <v>74.3</v>
      </c>
      <c r="G33" s="213" t="s">
        <v>302</v>
      </c>
      <c r="H33" s="205" t="s">
        <v>294</v>
      </c>
      <c r="I33" s="204">
        <v>16</v>
      </c>
      <c r="J33" s="203">
        <v>2</v>
      </c>
      <c r="K33" s="204">
        <v>40</v>
      </c>
      <c r="L33" s="204">
        <v>68</v>
      </c>
      <c r="M33" s="200">
        <f>L33/2+K33</f>
        <v>74</v>
      </c>
      <c r="N33" s="75">
        <f>M33*J33*1.05</f>
        <v>155.4</v>
      </c>
      <c r="O33" s="204">
        <v>0</v>
      </c>
      <c r="P33" s="204" t="s">
        <v>54</v>
      </c>
      <c r="Q33" s="208" t="s">
        <v>295</v>
      </c>
    </row>
    <row r="34" spans="1:17" s="4" customFormat="1" ht="15">
      <c r="A34" s="94"/>
      <c r="B34" s="64"/>
      <c r="C34" s="65"/>
      <c r="D34" s="66"/>
      <c r="E34" s="105"/>
      <c r="F34" s="83"/>
      <c r="G34" s="105"/>
      <c r="H34" s="116" t="s">
        <v>115</v>
      </c>
      <c r="I34" s="105"/>
      <c r="J34" s="83"/>
      <c r="K34" s="105"/>
      <c r="L34" s="105"/>
      <c r="M34" s="200"/>
      <c r="N34" s="75"/>
      <c r="O34" s="105"/>
      <c r="P34" s="105"/>
      <c r="Q34" s="106"/>
    </row>
    <row r="35" spans="1:17" s="4" customFormat="1" ht="15">
      <c r="A35" s="94" t="s">
        <v>219</v>
      </c>
      <c r="B35" s="220" t="s">
        <v>279</v>
      </c>
      <c r="C35" s="221"/>
      <c r="D35" s="222"/>
      <c r="E35" s="105">
        <v>2001</v>
      </c>
      <c r="F35" s="83">
        <v>76.14</v>
      </c>
      <c r="G35" s="105" t="s">
        <v>56</v>
      </c>
      <c r="H35" s="113" t="s">
        <v>135</v>
      </c>
      <c r="I35" s="187">
        <v>20</v>
      </c>
      <c r="J35" s="83">
        <v>4</v>
      </c>
      <c r="K35" s="187">
        <v>112</v>
      </c>
      <c r="L35" s="187">
        <v>118</v>
      </c>
      <c r="M35" s="200">
        <f>L35/2+K35</f>
        <v>171</v>
      </c>
      <c r="N35" s="75">
        <f>M35*J35</f>
        <v>684</v>
      </c>
      <c r="O35" s="187">
        <v>18</v>
      </c>
      <c r="P35" s="232" t="s">
        <v>56</v>
      </c>
      <c r="Q35" s="188" t="s">
        <v>136</v>
      </c>
    </row>
    <row r="36" spans="1:17" s="4" customFormat="1" ht="15">
      <c r="A36" s="94" t="s">
        <v>220</v>
      </c>
      <c r="B36" s="64" t="s">
        <v>229</v>
      </c>
      <c r="C36" s="65"/>
      <c r="D36" s="66"/>
      <c r="E36" s="105">
        <v>2000</v>
      </c>
      <c r="F36" s="83">
        <v>86.96</v>
      </c>
      <c r="G36" s="105" t="s">
        <v>132</v>
      </c>
      <c r="H36" s="113" t="s">
        <v>260</v>
      </c>
      <c r="I36" s="187">
        <v>24</v>
      </c>
      <c r="J36" s="83">
        <v>6</v>
      </c>
      <c r="K36" s="187">
        <v>50</v>
      </c>
      <c r="L36" s="187">
        <v>83</v>
      </c>
      <c r="M36" s="200">
        <f>L36/2+K36</f>
        <v>91.5</v>
      </c>
      <c r="N36" s="75">
        <f>M36*J36</f>
        <v>549</v>
      </c>
      <c r="O36" s="187">
        <v>14</v>
      </c>
      <c r="P36" s="213" t="s">
        <v>57</v>
      </c>
      <c r="Q36" s="188" t="s">
        <v>84</v>
      </c>
    </row>
    <row r="37" spans="1:17" s="4" customFormat="1" ht="15">
      <c r="A37" s="94" t="s">
        <v>221</v>
      </c>
      <c r="B37" s="188" t="s">
        <v>137</v>
      </c>
      <c r="C37" s="188"/>
      <c r="D37" s="188"/>
      <c r="E37" s="187">
        <v>2000</v>
      </c>
      <c r="F37" s="83">
        <v>78.58</v>
      </c>
      <c r="G37" s="187" t="s">
        <v>56</v>
      </c>
      <c r="H37" s="113" t="s">
        <v>135</v>
      </c>
      <c r="I37" s="187">
        <v>20</v>
      </c>
      <c r="J37" s="83">
        <v>4</v>
      </c>
      <c r="K37" s="187">
        <v>50</v>
      </c>
      <c r="L37" s="187">
        <v>115</v>
      </c>
      <c r="M37" s="200">
        <f>L37/2+K37</f>
        <v>107.5</v>
      </c>
      <c r="N37" s="75">
        <f>M37*J37</f>
        <v>430</v>
      </c>
      <c r="O37" s="187">
        <v>9</v>
      </c>
      <c r="P37" s="213" t="s">
        <v>302</v>
      </c>
      <c r="Q37" s="188" t="s">
        <v>136</v>
      </c>
    </row>
    <row r="38" spans="1:17" s="4" customFormat="1" ht="15">
      <c r="A38" s="94" t="s">
        <v>222</v>
      </c>
      <c r="B38" s="188" t="s">
        <v>280</v>
      </c>
      <c r="C38" s="188"/>
      <c r="D38" s="188"/>
      <c r="E38" s="187">
        <v>2000</v>
      </c>
      <c r="F38" s="83">
        <v>91.72</v>
      </c>
      <c r="G38" s="187" t="s">
        <v>54</v>
      </c>
      <c r="H38" s="113" t="s">
        <v>135</v>
      </c>
      <c r="I38" s="187">
        <v>20</v>
      </c>
      <c r="J38" s="83">
        <v>4</v>
      </c>
      <c r="K38" s="187">
        <v>66</v>
      </c>
      <c r="L38" s="187">
        <v>45</v>
      </c>
      <c r="M38" s="200">
        <f>L38/2+K38</f>
        <v>88.5</v>
      </c>
      <c r="N38" s="75">
        <f>M38*J38</f>
        <v>354</v>
      </c>
      <c r="O38" s="187">
        <v>4</v>
      </c>
      <c r="P38" s="213" t="s">
        <v>338</v>
      </c>
      <c r="Q38" s="188" t="s">
        <v>140</v>
      </c>
    </row>
    <row r="39" spans="1:17" s="4" customFormat="1" ht="15">
      <c r="A39" s="94" t="s">
        <v>223</v>
      </c>
      <c r="B39" s="119" t="s">
        <v>88</v>
      </c>
      <c r="C39" s="119"/>
      <c r="D39" s="119"/>
      <c r="E39" s="187">
        <v>2001</v>
      </c>
      <c r="F39" s="83">
        <v>75.5</v>
      </c>
      <c r="G39" s="187" t="s">
        <v>54</v>
      </c>
      <c r="H39" s="113" t="s">
        <v>260</v>
      </c>
      <c r="I39" s="187">
        <v>16</v>
      </c>
      <c r="J39" s="83">
        <v>2</v>
      </c>
      <c r="K39" s="187">
        <v>70</v>
      </c>
      <c r="L39" s="187">
        <v>111</v>
      </c>
      <c r="M39" s="200">
        <f>L39/2+K39</f>
        <v>125.5</v>
      </c>
      <c r="N39" s="75">
        <f>M39*J39</f>
        <v>251</v>
      </c>
      <c r="O39" s="187">
        <v>0</v>
      </c>
      <c r="P39" s="213" t="s">
        <v>340</v>
      </c>
      <c r="Q39" s="188" t="s">
        <v>84</v>
      </c>
    </row>
    <row r="40" spans="1:17" ht="15">
      <c r="A40" s="53" t="s">
        <v>51</v>
      </c>
      <c r="B40" s="53"/>
      <c r="C40" s="53"/>
      <c r="D40" s="71"/>
      <c r="E40" s="72" t="s">
        <v>225</v>
      </c>
      <c r="F40" s="53"/>
      <c r="G40" s="53"/>
      <c r="H40" s="53"/>
      <c r="I40" s="53" t="s">
        <v>51</v>
      </c>
      <c r="J40" s="53"/>
      <c r="K40" s="53"/>
      <c r="L40" s="53"/>
      <c r="M40" s="71"/>
      <c r="N40" s="23"/>
      <c r="O40" s="72" t="s">
        <v>230</v>
      </c>
      <c r="P40" s="53"/>
      <c r="Q40" s="53"/>
    </row>
    <row r="41" spans="1:16" ht="15">
      <c r="A41" s="53" t="s">
        <v>52</v>
      </c>
      <c r="B41" s="53"/>
      <c r="C41" s="53"/>
      <c r="D41" s="53"/>
      <c r="E41" s="53"/>
      <c r="F41" s="71"/>
      <c r="G41" s="73" t="s">
        <v>227</v>
      </c>
      <c r="H41" s="53"/>
      <c r="I41" s="53" t="s">
        <v>53</v>
      </c>
      <c r="J41" s="53"/>
      <c r="K41" s="53"/>
      <c r="L41" s="53"/>
      <c r="M41" s="53"/>
      <c r="N41" s="53"/>
      <c r="O41" s="53"/>
      <c r="P41" s="72" t="s">
        <v>226</v>
      </c>
    </row>
    <row r="42" spans="1:17" ht="15">
      <c r="A42" s="23"/>
      <c r="B42" s="23"/>
      <c r="C42" s="23"/>
      <c r="D42" s="23"/>
      <c r="E42" s="23"/>
      <c r="F42" s="111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</sheetData>
  <mergeCells count="15">
    <mergeCell ref="Q10:Q11"/>
    <mergeCell ref="N4:Q4"/>
    <mergeCell ref="N8:Q8"/>
    <mergeCell ref="A10:A11"/>
    <mergeCell ref="B10:D11"/>
    <mergeCell ref="E10:E11"/>
    <mergeCell ref="F10:F11"/>
    <mergeCell ref="G10:G11"/>
    <mergeCell ref="H10:H11"/>
    <mergeCell ref="I10:I11"/>
    <mergeCell ref="J10:J11"/>
    <mergeCell ref="K10:M10"/>
    <mergeCell ref="N10:N11"/>
    <mergeCell ref="O10:O11"/>
    <mergeCell ref="P10:P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 topLeftCell="A16">
      <selection activeCell="Q16" sqref="Q16"/>
    </sheetView>
  </sheetViews>
  <sheetFormatPr defaultColWidth="9.140625" defaultRowHeight="15"/>
  <cols>
    <col min="1" max="1" width="5.7109375" style="0" customWidth="1"/>
    <col min="2" max="2" width="3.140625" style="0" customWidth="1"/>
    <col min="3" max="3" width="6.8515625" style="0" customWidth="1"/>
    <col min="4" max="4" width="10.28125" style="0" customWidth="1"/>
    <col min="5" max="5" width="5.28125" style="0" customWidth="1"/>
    <col min="6" max="6" width="6.8515625" style="112" customWidth="1"/>
    <col min="7" max="7" width="5.421875" style="0" customWidth="1"/>
    <col min="8" max="8" width="32.421875" style="0" customWidth="1"/>
    <col min="9" max="9" width="3.57421875" style="0" customWidth="1"/>
    <col min="10" max="10" width="5.7109375" style="0" customWidth="1"/>
    <col min="11" max="11" width="4.57421875" style="0" customWidth="1"/>
    <col min="12" max="12" width="5.140625" style="0" customWidth="1"/>
    <col min="13" max="13" width="5.7109375" style="0" customWidth="1"/>
    <col min="14" max="14" width="6.421875" style="0" customWidth="1"/>
    <col min="15" max="15" width="5.421875" style="0" customWidth="1"/>
    <col min="16" max="16" width="6.8515625" style="0" customWidth="1"/>
    <col min="17" max="17" width="17.57421875" style="0" customWidth="1"/>
  </cols>
  <sheetData>
    <row r="1" spans="1:17" ht="15">
      <c r="A1" s="22" t="s">
        <v>0</v>
      </c>
      <c r="B1" s="22"/>
      <c r="C1" s="22"/>
      <c r="D1" s="22"/>
      <c r="E1" s="22"/>
      <c r="F1" s="111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">
      <c r="A2" s="22" t="s">
        <v>1</v>
      </c>
      <c r="B2" s="22"/>
      <c r="C2" s="22"/>
      <c r="D2" s="22"/>
      <c r="E2" s="22"/>
      <c r="F2" s="111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2"/>
      <c r="B3" s="22"/>
      <c r="C3" s="22"/>
      <c r="D3" s="22"/>
      <c r="E3" s="23"/>
      <c r="F3" s="111"/>
      <c r="G3" s="24" t="s">
        <v>2</v>
      </c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5.75" thickBot="1">
      <c r="A4" s="23"/>
      <c r="B4" s="23"/>
      <c r="C4" s="23"/>
      <c r="D4" s="23"/>
      <c r="E4" s="23"/>
      <c r="F4" s="111"/>
      <c r="G4" s="23"/>
      <c r="H4" s="23"/>
      <c r="I4" s="23"/>
      <c r="J4" s="22" t="s">
        <v>73</v>
      </c>
      <c r="K4" s="23"/>
      <c r="L4" s="23"/>
      <c r="M4" s="23"/>
      <c r="N4" s="324" t="s">
        <v>3</v>
      </c>
      <c r="O4" s="325"/>
      <c r="P4" s="325"/>
      <c r="Q4" s="326"/>
    </row>
    <row r="5" spans="1:17" ht="26.25" thickBot="1">
      <c r="A5" s="72" t="s">
        <v>4</v>
      </c>
      <c r="B5" s="27">
        <v>26</v>
      </c>
      <c r="C5" s="26" t="s">
        <v>5</v>
      </c>
      <c r="D5" s="27" t="s">
        <v>231</v>
      </c>
      <c r="E5" s="26" t="s">
        <v>6</v>
      </c>
      <c r="F5" s="115">
        <v>2016</v>
      </c>
      <c r="G5" s="23"/>
      <c r="H5" s="28" t="s">
        <v>7</v>
      </c>
      <c r="I5" s="23"/>
      <c r="J5" s="23" t="s">
        <v>8</v>
      </c>
      <c r="K5" s="23"/>
      <c r="L5" s="23"/>
      <c r="M5" s="23"/>
      <c r="N5" s="29" t="s">
        <v>126</v>
      </c>
      <c r="O5" s="30"/>
      <c r="P5" s="31"/>
      <c r="Q5" s="31"/>
    </row>
    <row r="6" spans="1:17" ht="15.75" thickBot="1">
      <c r="A6" s="23"/>
      <c r="B6" s="23"/>
      <c r="C6" s="23"/>
      <c r="D6" s="23"/>
      <c r="E6" s="23"/>
      <c r="F6" s="111"/>
      <c r="G6" s="23"/>
      <c r="H6" s="32" t="s">
        <v>31</v>
      </c>
      <c r="I6" s="23"/>
      <c r="J6" s="23"/>
      <c r="K6" s="23"/>
      <c r="L6" s="23"/>
      <c r="M6" s="23"/>
      <c r="N6" s="33" t="s">
        <v>256</v>
      </c>
      <c r="O6" s="34"/>
      <c r="P6" s="35"/>
      <c r="Q6" s="35"/>
    </row>
    <row r="7" spans="1:17" ht="15.75">
      <c r="A7" s="46" t="s">
        <v>232</v>
      </c>
      <c r="B7" s="47"/>
      <c r="C7" s="47"/>
      <c r="D7" s="48"/>
      <c r="E7" s="23"/>
      <c r="F7" s="111" t="s">
        <v>10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5.75">
      <c r="A8" s="49"/>
      <c r="B8" s="50"/>
      <c r="C8" s="50"/>
      <c r="D8" s="51"/>
      <c r="E8" s="23"/>
      <c r="F8" s="111" t="s">
        <v>62</v>
      </c>
      <c r="G8" s="23"/>
      <c r="H8" s="23"/>
      <c r="I8" s="23"/>
      <c r="J8" s="23"/>
      <c r="K8" s="23"/>
      <c r="L8" s="23"/>
      <c r="M8" s="23"/>
      <c r="N8" s="294"/>
      <c r="O8" s="295"/>
      <c r="P8" s="295"/>
      <c r="Q8" s="296"/>
    </row>
    <row r="9" spans="1:17" ht="6" customHeight="1">
      <c r="A9" s="23"/>
      <c r="B9" s="23"/>
      <c r="C9" s="23"/>
      <c r="D9" s="23"/>
      <c r="E9" s="23"/>
      <c r="F9" s="11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5">
      <c r="A10" s="327" t="s">
        <v>11</v>
      </c>
      <c r="B10" s="299" t="s">
        <v>27</v>
      </c>
      <c r="C10" s="300"/>
      <c r="D10" s="301"/>
      <c r="E10" s="329" t="s">
        <v>13</v>
      </c>
      <c r="F10" s="330" t="s">
        <v>14</v>
      </c>
      <c r="G10" s="329" t="s">
        <v>15</v>
      </c>
      <c r="H10" s="331" t="s">
        <v>16</v>
      </c>
      <c r="I10" s="329" t="s">
        <v>17</v>
      </c>
      <c r="J10" s="333" t="s">
        <v>18</v>
      </c>
      <c r="K10" s="332" t="s">
        <v>28</v>
      </c>
      <c r="L10" s="332"/>
      <c r="M10" s="332"/>
      <c r="N10" s="333" t="s">
        <v>20</v>
      </c>
      <c r="O10" s="334" t="s">
        <v>21</v>
      </c>
      <c r="P10" s="329" t="s">
        <v>22</v>
      </c>
      <c r="Q10" s="329" t="s">
        <v>23</v>
      </c>
    </row>
    <row r="11" spans="1:17" ht="72" customHeight="1">
      <c r="A11" s="328"/>
      <c r="B11" s="302"/>
      <c r="C11" s="303"/>
      <c r="D11" s="304"/>
      <c r="E11" s="329"/>
      <c r="F11" s="330"/>
      <c r="G11" s="329"/>
      <c r="H11" s="332"/>
      <c r="I11" s="329"/>
      <c r="J11" s="333"/>
      <c r="K11" s="81" t="s">
        <v>28</v>
      </c>
      <c r="L11" s="36" t="s">
        <v>19</v>
      </c>
      <c r="M11" s="36" t="s">
        <v>32</v>
      </c>
      <c r="N11" s="333"/>
      <c r="O11" s="334"/>
      <c r="P11" s="329"/>
      <c r="Q11" s="329"/>
    </row>
    <row r="12" spans="1:17" s="4" customFormat="1" ht="15">
      <c r="A12" s="94"/>
      <c r="B12" s="64"/>
      <c r="C12" s="65"/>
      <c r="D12" s="66"/>
      <c r="E12" s="105"/>
      <c r="F12" s="83"/>
      <c r="G12" s="105"/>
      <c r="H12" s="116" t="s">
        <v>117</v>
      </c>
      <c r="I12" s="105"/>
      <c r="J12" s="75"/>
      <c r="K12" s="105"/>
      <c r="L12" s="105"/>
      <c r="M12" s="105"/>
      <c r="N12" s="75"/>
      <c r="O12" s="105"/>
      <c r="P12" s="105"/>
      <c r="Q12" s="125"/>
    </row>
    <row r="13" spans="1:17" s="4" customFormat="1" ht="15">
      <c r="A13" s="94" t="s">
        <v>219</v>
      </c>
      <c r="B13" s="210" t="s">
        <v>310</v>
      </c>
      <c r="C13" s="211"/>
      <c r="D13" s="212"/>
      <c r="E13" s="204">
        <v>1998</v>
      </c>
      <c r="F13" s="203">
        <v>60.9</v>
      </c>
      <c r="G13" s="204" t="s">
        <v>55</v>
      </c>
      <c r="H13" s="205" t="s">
        <v>308</v>
      </c>
      <c r="I13" s="213">
        <v>28</v>
      </c>
      <c r="J13" s="203">
        <v>6</v>
      </c>
      <c r="K13" s="204">
        <v>49</v>
      </c>
      <c r="L13" s="204">
        <v>84</v>
      </c>
      <c r="M13" s="204">
        <f aca="true" t="shared" si="0" ref="M13:M34">L13/2+K13</f>
        <v>91</v>
      </c>
      <c r="N13" s="207">
        <f>M13*J13*1.45</f>
        <v>791.6999999999999</v>
      </c>
      <c r="O13" s="204">
        <v>18</v>
      </c>
      <c r="P13" s="232" t="s">
        <v>132</v>
      </c>
      <c r="Q13" s="208" t="s">
        <v>309</v>
      </c>
    </row>
    <row r="14" spans="1:17" s="4" customFormat="1" ht="15">
      <c r="A14" s="94"/>
      <c r="B14" s="64"/>
      <c r="C14" s="65"/>
      <c r="D14" s="66"/>
      <c r="E14" s="105"/>
      <c r="F14" s="83"/>
      <c r="G14" s="105"/>
      <c r="H14" s="116" t="s">
        <v>118</v>
      </c>
      <c r="I14" s="105"/>
      <c r="J14" s="83"/>
      <c r="K14" s="105"/>
      <c r="L14" s="105"/>
      <c r="M14" s="204"/>
      <c r="N14" s="207"/>
      <c r="O14" s="105"/>
      <c r="P14" s="105"/>
      <c r="Q14" s="106"/>
    </row>
    <row r="15" spans="1:17" s="4" customFormat="1" ht="15">
      <c r="A15" s="94" t="s">
        <v>219</v>
      </c>
      <c r="B15" s="64" t="s">
        <v>160</v>
      </c>
      <c r="C15" s="65"/>
      <c r="D15" s="66"/>
      <c r="E15" s="223">
        <v>2000</v>
      </c>
      <c r="F15" s="83">
        <v>68</v>
      </c>
      <c r="G15" s="223" t="s">
        <v>55</v>
      </c>
      <c r="H15" s="70" t="s">
        <v>273</v>
      </c>
      <c r="I15" s="223">
        <v>32</v>
      </c>
      <c r="J15" s="83">
        <v>8</v>
      </c>
      <c r="K15" s="223">
        <v>43</v>
      </c>
      <c r="L15" s="223">
        <v>80</v>
      </c>
      <c r="M15" s="204">
        <f>L15/2+K15</f>
        <v>83</v>
      </c>
      <c r="N15" s="207">
        <f>M15*J15*1.35</f>
        <v>896.4000000000001</v>
      </c>
      <c r="O15" s="223">
        <v>23</v>
      </c>
      <c r="P15" s="223" t="s">
        <v>335</v>
      </c>
      <c r="Q15" s="224" t="s">
        <v>153</v>
      </c>
    </row>
    <row r="16" spans="1:17" s="4" customFormat="1" ht="15">
      <c r="A16" s="94" t="s">
        <v>220</v>
      </c>
      <c r="B16" s="210" t="s">
        <v>145</v>
      </c>
      <c r="C16" s="211"/>
      <c r="D16" s="212"/>
      <c r="E16" s="204">
        <v>1998</v>
      </c>
      <c r="F16" s="203">
        <v>67.6</v>
      </c>
      <c r="G16" s="204" t="s">
        <v>55</v>
      </c>
      <c r="H16" s="205" t="s">
        <v>294</v>
      </c>
      <c r="I16" s="213">
        <v>32</v>
      </c>
      <c r="J16" s="203">
        <v>8</v>
      </c>
      <c r="K16" s="204">
        <v>31</v>
      </c>
      <c r="L16" s="204">
        <v>50</v>
      </c>
      <c r="M16" s="204">
        <f>L16/2+K16</f>
        <v>56</v>
      </c>
      <c r="N16" s="207">
        <f>M16*J16*1.35</f>
        <v>604.8000000000001</v>
      </c>
      <c r="O16" s="204">
        <v>16</v>
      </c>
      <c r="P16" s="204" t="s">
        <v>54</v>
      </c>
      <c r="Q16" s="208" t="s">
        <v>295</v>
      </c>
    </row>
    <row r="17" spans="1:17" s="4" customFormat="1" ht="15">
      <c r="A17" s="94" t="s">
        <v>221</v>
      </c>
      <c r="B17" s="64" t="s">
        <v>263</v>
      </c>
      <c r="C17" s="65"/>
      <c r="D17" s="66"/>
      <c r="E17" s="105">
        <v>1999</v>
      </c>
      <c r="F17" s="83">
        <v>64.14</v>
      </c>
      <c r="G17" s="105" t="s">
        <v>54</v>
      </c>
      <c r="H17" s="113" t="s">
        <v>260</v>
      </c>
      <c r="I17" s="187">
        <v>24</v>
      </c>
      <c r="J17" s="83">
        <v>4</v>
      </c>
      <c r="K17" s="187">
        <v>55</v>
      </c>
      <c r="L17" s="187">
        <v>76</v>
      </c>
      <c r="M17" s="204">
        <f>L17/2+K17</f>
        <v>93</v>
      </c>
      <c r="N17" s="207">
        <f>M17*J17*1.35</f>
        <v>502.20000000000005</v>
      </c>
      <c r="O17" s="187">
        <v>14</v>
      </c>
      <c r="P17" s="232" t="s">
        <v>132</v>
      </c>
      <c r="Q17" s="188" t="s">
        <v>84</v>
      </c>
    </row>
    <row r="18" spans="1:17" s="4" customFormat="1" ht="15">
      <c r="A18" s="94" t="s">
        <v>222</v>
      </c>
      <c r="B18" s="64" t="s">
        <v>385</v>
      </c>
      <c r="C18" s="65"/>
      <c r="D18" s="66"/>
      <c r="E18" s="252">
        <v>1998</v>
      </c>
      <c r="F18" s="83">
        <v>67.8</v>
      </c>
      <c r="G18" s="252" t="s">
        <v>54</v>
      </c>
      <c r="H18" s="205" t="s">
        <v>294</v>
      </c>
      <c r="I18" s="252">
        <v>20</v>
      </c>
      <c r="J18" s="83">
        <v>2</v>
      </c>
      <c r="K18" s="252">
        <v>90</v>
      </c>
      <c r="L18" s="252">
        <v>122</v>
      </c>
      <c r="M18" s="204">
        <f aca="true" t="shared" si="1" ref="M18:M24">L18/2+K18</f>
        <v>151</v>
      </c>
      <c r="N18" s="207">
        <f aca="true" t="shared" si="2" ref="N18:N24">M18*J18*1.35</f>
        <v>407.70000000000005</v>
      </c>
      <c r="O18" s="252">
        <v>13</v>
      </c>
      <c r="P18" s="213" t="s">
        <v>339</v>
      </c>
      <c r="Q18" s="208" t="s">
        <v>295</v>
      </c>
    </row>
    <row r="19" spans="1:17" s="4" customFormat="1" ht="15">
      <c r="A19" s="94" t="s">
        <v>223</v>
      </c>
      <c r="B19" s="64" t="s">
        <v>386</v>
      </c>
      <c r="C19" s="65"/>
      <c r="D19" s="66"/>
      <c r="E19" s="252">
        <v>1998</v>
      </c>
      <c r="F19" s="83">
        <v>66.9</v>
      </c>
      <c r="G19" s="213" t="s">
        <v>58</v>
      </c>
      <c r="H19" s="205" t="s">
        <v>294</v>
      </c>
      <c r="I19" s="252">
        <v>20</v>
      </c>
      <c r="J19" s="83">
        <v>2</v>
      </c>
      <c r="K19" s="252">
        <v>91</v>
      </c>
      <c r="L19" s="252">
        <v>101</v>
      </c>
      <c r="M19" s="204">
        <f t="shared" si="1"/>
        <v>141.5</v>
      </c>
      <c r="N19" s="207">
        <f t="shared" si="2"/>
        <v>382.05</v>
      </c>
      <c r="O19" s="252">
        <v>12</v>
      </c>
      <c r="P19" s="213" t="s">
        <v>58</v>
      </c>
      <c r="Q19" s="208" t="s">
        <v>295</v>
      </c>
    </row>
    <row r="20" spans="1:17" s="4" customFormat="1" ht="15">
      <c r="A20" s="94" t="s">
        <v>380</v>
      </c>
      <c r="B20" s="64" t="s">
        <v>387</v>
      </c>
      <c r="C20" s="65"/>
      <c r="D20" s="66"/>
      <c r="E20" s="252">
        <v>1999</v>
      </c>
      <c r="F20" s="83">
        <v>64.6</v>
      </c>
      <c r="G20" s="213" t="s">
        <v>302</v>
      </c>
      <c r="H20" s="113" t="s">
        <v>135</v>
      </c>
      <c r="I20" s="252">
        <v>16</v>
      </c>
      <c r="J20" s="83">
        <v>1</v>
      </c>
      <c r="K20" s="252">
        <v>101</v>
      </c>
      <c r="L20" s="252">
        <v>102</v>
      </c>
      <c r="M20" s="204">
        <f t="shared" si="1"/>
        <v>152</v>
      </c>
      <c r="N20" s="207">
        <f t="shared" si="2"/>
        <v>205.20000000000002</v>
      </c>
      <c r="O20" s="252">
        <v>11</v>
      </c>
      <c r="P20" s="213" t="s">
        <v>339</v>
      </c>
      <c r="Q20" s="251" t="s">
        <v>140</v>
      </c>
    </row>
    <row r="21" spans="1:17" s="4" customFormat="1" ht="15">
      <c r="A21" s="94" t="s">
        <v>381</v>
      </c>
      <c r="B21" s="64" t="s">
        <v>388</v>
      </c>
      <c r="C21" s="65"/>
      <c r="D21" s="66"/>
      <c r="E21" s="252">
        <v>1999</v>
      </c>
      <c r="F21" s="83">
        <v>68</v>
      </c>
      <c r="G21" s="213" t="s">
        <v>302</v>
      </c>
      <c r="H21" s="113" t="s">
        <v>128</v>
      </c>
      <c r="I21" s="252">
        <v>16</v>
      </c>
      <c r="J21" s="83">
        <v>1</v>
      </c>
      <c r="K21" s="252">
        <v>88</v>
      </c>
      <c r="L21" s="252">
        <v>112</v>
      </c>
      <c r="M21" s="204">
        <f t="shared" si="1"/>
        <v>144</v>
      </c>
      <c r="N21" s="207">
        <f t="shared" si="2"/>
        <v>194.4</v>
      </c>
      <c r="O21" s="252">
        <v>10</v>
      </c>
      <c r="P21" s="213" t="s">
        <v>340</v>
      </c>
      <c r="Q21" s="251" t="s">
        <v>129</v>
      </c>
    </row>
    <row r="22" spans="1:17" s="4" customFormat="1" ht="15">
      <c r="A22" s="94" t="s">
        <v>382</v>
      </c>
      <c r="B22" s="64" t="s">
        <v>389</v>
      </c>
      <c r="C22" s="65"/>
      <c r="D22" s="66"/>
      <c r="E22" s="252">
        <v>1998</v>
      </c>
      <c r="F22" s="83">
        <v>67.9</v>
      </c>
      <c r="G22" s="252" t="s">
        <v>54</v>
      </c>
      <c r="H22" s="113" t="s">
        <v>260</v>
      </c>
      <c r="I22" s="252">
        <v>16</v>
      </c>
      <c r="J22" s="83">
        <v>1</v>
      </c>
      <c r="K22" s="252">
        <v>96</v>
      </c>
      <c r="L22" s="252">
        <v>85</v>
      </c>
      <c r="M22" s="204">
        <f t="shared" si="1"/>
        <v>138.5</v>
      </c>
      <c r="N22" s="207">
        <f t="shared" si="2"/>
        <v>186.97500000000002</v>
      </c>
      <c r="O22" s="252">
        <v>9</v>
      </c>
      <c r="P22" s="213" t="s">
        <v>340</v>
      </c>
      <c r="Q22" s="251" t="s">
        <v>84</v>
      </c>
    </row>
    <row r="23" spans="1:17" s="4" customFormat="1" ht="15">
      <c r="A23" s="94" t="s">
        <v>383</v>
      </c>
      <c r="B23" s="64" t="s">
        <v>390</v>
      </c>
      <c r="C23" s="65"/>
      <c r="D23" s="66"/>
      <c r="E23" s="252">
        <v>1999</v>
      </c>
      <c r="F23" s="83">
        <v>65.2</v>
      </c>
      <c r="G23" s="252" t="s">
        <v>54</v>
      </c>
      <c r="H23" s="113" t="s">
        <v>260</v>
      </c>
      <c r="I23" s="252">
        <v>16</v>
      </c>
      <c r="J23" s="83">
        <v>1</v>
      </c>
      <c r="K23" s="252">
        <v>56</v>
      </c>
      <c r="L23" s="252">
        <v>90</v>
      </c>
      <c r="M23" s="204">
        <f t="shared" si="1"/>
        <v>101</v>
      </c>
      <c r="N23" s="207">
        <f t="shared" si="2"/>
        <v>136.35000000000002</v>
      </c>
      <c r="O23" s="252">
        <v>8</v>
      </c>
      <c r="P23" s="213" t="s">
        <v>338</v>
      </c>
      <c r="Q23" s="251" t="s">
        <v>84</v>
      </c>
    </row>
    <row r="24" spans="1:17" s="4" customFormat="1" ht="15">
      <c r="A24" s="94" t="s">
        <v>384</v>
      </c>
      <c r="B24" s="64" t="s">
        <v>391</v>
      </c>
      <c r="C24" s="65"/>
      <c r="D24" s="66"/>
      <c r="E24" s="252">
        <v>1999</v>
      </c>
      <c r="F24" s="83">
        <v>66</v>
      </c>
      <c r="G24" s="252" t="s">
        <v>54</v>
      </c>
      <c r="H24" s="113" t="s">
        <v>128</v>
      </c>
      <c r="I24" s="252">
        <v>16</v>
      </c>
      <c r="J24" s="83">
        <v>1</v>
      </c>
      <c r="K24" s="252">
        <v>62</v>
      </c>
      <c r="L24" s="252">
        <v>75</v>
      </c>
      <c r="M24" s="204">
        <f t="shared" si="1"/>
        <v>99.5</v>
      </c>
      <c r="N24" s="207">
        <f t="shared" si="2"/>
        <v>134.32500000000002</v>
      </c>
      <c r="O24" s="252">
        <v>7</v>
      </c>
      <c r="P24" s="213" t="s">
        <v>338</v>
      </c>
      <c r="Q24" s="251" t="s">
        <v>129</v>
      </c>
    </row>
    <row r="25" spans="1:17" s="4" customFormat="1" ht="15">
      <c r="A25" s="94"/>
      <c r="B25" s="64"/>
      <c r="C25" s="65"/>
      <c r="D25" s="66"/>
      <c r="E25" s="105"/>
      <c r="F25" s="83"/>
      <c r="G25" s="105"/>
      <c r="H25" s="116" t="s">
        <v>127</v>
      </c>
      <c r="I25" s="105"/>
      <c r="J25" s="83"/>
      <c r="K25" s="105"/>
      <c r="L25" s="105"/>
      <c r="M25" s="204"/>
      <c r="N25" s="207"/>
      <c r="O25" s="105"/>
      <c r="P25" s="105"/>
      <c r="Q25" s="106"/>
    </row>
    <row r="26" spans="1:17" s="4" customFormat="1" ht="15">
      <c r="A26" s="94" t="s">
        <v>219</v>
      </c>
      <c r="B26" s="210" t="s">
        <v>306</v>
      </c>
      <c r="C26" s="211"/>
      <c r="D26" s="212"/>
      <c r="E26" s="204">
        <v>1999</v>
      </c>
      <c r="F26" s="203">
        <v>72.6</v>
      </c>
      <c r="G26" s="213" t="s">
        <v>302</v>
      </c>
      <c r="H26" s="205" t="s">
        <v>294</v>
      </c>
      <c r="I26" s="213">
        <v>20</v>
      </c>
      <c r="J26" s="203">
        <v>2</v>
      </c>
      <c r="K26" s="204">
        <v>55</v>
      </c>
      <c r="L26" s="204">
        <v>116</v>
      </c>
      <c r="M26" s="204">
        <f t="shared" si="0"/>
        <v>113</v>
      </c>
      <c r="N26" s="207">
        <f>M26*J26*1.25</f>
        <v>282.5</v>
      </c>
      <c r="O26" s="204">
        <v>12</v>
      </c>
      <c r="P26" s="213" t="s">
        <v>302</v>
      </c>
      <c r="Q26" s="208" t="s">
        <v>295</v>
      </c>
    </row>
    <row r="27" spans="1:17" s="4" customFormat="1" ht="15">
      <c r="A27" s="94" t="s">
        <v>220</v>
      </c>
      <c r="B27" s="64" t="s">
        <v>86</v>
      </c>
      <c r="C27" s="65"/>
      <c r="D27" s="66"/>
      <c r="E27" s="105">
        <v>1999</v>
      </c>
      <c r="F27" s="83">
        <v>70.6</v>
      </c>
      <c r="G27" s="105" t="s">
        <v>57</v>
      </c>
      <c r="H27" s="113" t="s">
        <v>260</v>
      </c>
      <c r="I27" s="187">
        <v>24</v>
      </c>
      <c r="J27" s="83">
        <v>4</v>
      </c>
      <c r="K27" s="187">
        <v>23</v>
      </c>
      <c r="L27" s="187">
        <v>56</v>
      </c>
      <c r="M27" s="204">
        <f t="shared" si="0"/>
        <v>51</v>
      </c>
      <c r="N27" s="207">
        <f>M27*J27*1.25</f>
        <v>255</v>
      </c>
      <c r="O27" s="187">
        <v>10</v>
      </c>
      <c r="P27" s="204" t="s">
        <v>54</v>
      </c>
      <c r="Q27" s="188" t="s">
        <v>84</v>
      </c>
    </row>
    <row r="28" spans="1:17" s="4" customFormat="1" ht="15">
      <c r="A28" s="94"/>
      <c r="B28" s="64"/>
      <c r="C28" s="65"/>
      <c r="D28" s="66"/>
      <c r="E28" s="187"/>
      <c r="F28" s="83"/>
      <c r="G28" s="187"/>
      <c r="H28" s="116" t="s">
        <v>257</v>
      </c>
      <c r="I28" s="187"/>
      <c r="J28" s="83"/>
      <c r="K28" s="187"/>
      <c r="L28" s="187"/>
      <c r="M28" s="204"/>
      <c r="N28" s="207"/>
      <c r="O28" s="187"/>
      <c r="P28" s="187"/>
      <c r="Q28" s="188"/>
    </row>
    <row r="29" spans="1:17" s="4" customFormat="1" ht="15">
      <c r="A29" s="94" t="s">
        <v>219</v>
      </c>
      <c r="B29" s="64" t="s">
        <v>267</v>
      </c>
      <c r="C29" s="65"/>
      <c r="D29" s="66"/>
      <c r="E29" s="187">
        <v>1998</v>
      </c>
      <c r="F29" s="83">
        <v>76.9</v>
      </c>
      <c r="G29" s="192" t="s">
        <v>54</v>
      </c>
      <c r="H29" s="113" t="s">
        <v>128</v>
      </c>
      <c r="I29" s="113">
        <v>20</v>
      </c>
      <c r="J29" s="83">
        <v>2</v>
      </c>
      <c r="K29" s="187">
        <v>62</v>
      </c>
      <c r="L29" s="187">
        <v>101</v>
      </c>
      <c r="M29" s="204">
        <f t="shared" si="0"/>
        <v>112.5</v>
      </c>
      <c r="N29" s="207">
        <f>M29*J29*1.15</f>
        <v>258.75</v>
      </c>
      <c r="O29" s="187">
        <v>11</v>
      </c>
      <c r="P29" s="204" t="s">
        <v>54</v>
      </c>
      <c r="Q29" s="188" t="s">
        <v>129</v>
      </c>
    </row>
    <row r="30" spans="1:17" s="4" customFormat="1" ht="15">
      <c r="A30" s="94"/>
      <c r="B30" s="64"/>
      <c r="C30" s="65"/>
      <c r="D30" s="66"/>
      <c r="E30" s="105"/>
      <c r="F30" s="83"/>
      <c r="G30" s="105"/>
      <c r="H30" s="116" t="s">
        <v>120</v>
      </c>
      <c r="I30" s="105"/>
      <c r="J30" s="83"/>
      <c r="K30" s="105"/>
      <c r="L30" s="105"/>
      <c r="M30" s="204"/>
      <c r="N30" s="207"/>
      <c r="O30" s="105"/>
      <c r="P30" s="70"/>
      <c r="Q30" s="106"/>
    </row>
    <row r="31" spans="1:17" s="4" customFormat="1" ht="15">
      <c r="A31" s="94" t="s">
        <v>219</v>
      </c>
      <c r="B31" s="210" t="s">
        <v>147</v>
      </c>
      <c r="C31" s="211"/>
      <c r="D31" s="212"/>
      <c r="E31" s="204">
        <v>1999</v>
      </c>
      <c r="F31" s="203">
        <v>83.24</v>
      </c>
      <c r="G31" s="213" t="s">
        <v>302</v>
      </c>
      <c r="H31" s="205" t="s">
        <v>294</v>
      </c>
      <c r="I31" s="213">
        <v>24</v>
      </c>
      <c r="J31" s="203">
        <v>4</v>
      </c>
      <c r="K31" s="204">
        <v>70</v>
      </c>
      <c r="L31" s="204">
        <v>65</v>
      </c>
      <c r="M31" s="204">
        <f t="shared" si="0"/>
        <v>102.5</v>
      </c>
      <c r="N31" s="207">
        <f>M31*J31*1.05</f>
        <v>430.5</v>
      </c>
      <c r="O31" s="204">
        <v>13</v>
      </c>
      <c r="P31" s="232" t="s">
        <v>341</v>
      </c>
      <c r="Q31" s="208" t="s">
        <v>295</v>
      </c>
    </row>
    <row r="32" spans="1:17" s="4" customFormat="1" ht="15">
      <c r="A32" s="94"/>
      <c r="B32" s="64"/>
      <c r="C32" s="65"/>
      <c r="D32" s="66"/>
      <c r="E32" s="105"/>
      <c r="F32" s="83"/>
      <c r="G32" s="105"/>
      <c r="H32" s="116" t="s">
        <v>121</v>
      </c>
      <c r="I32" s="105"/>
      <c r="J32" s="83"/>
      <c r="K32" s="105"/>
      <c r="L32" s="105"/>
      <c r="M32" s="204"/>
      <c r="N32" s="207"/>
      <c r="O32" s="105"/>
      <c r="P32" s="105"/>
      <c r="Q32" s="106"/>
    </row>
    <row r="33" spans="1:17" s="4" customFormat="1" ht="15">
      <c r="A33" s="94" t="s">
        <v>219</v>
      </c>
      <c r="B33" s="110" t="s">
        <v>83</v>
      </c>
      <c r="C33" s="108"/>
      <c r="D33" s="109"/>
      <c r="E33" s="105">
        <v>1999</v>
      </c>
      <c r="F33" s="83">
        <v>89.06</v>
      </c>
      <c r="G33" s="105" t="s">
        <v>55</v>
      </c>
      <c r="H33" s="113" t="s">
        <v>260</v>
      </c>
      <c r="I33" s="105">
        <v>24</v>
      </c>
      <c r="J33" s="83">
        <v>4</v>
      </c>
      <c r="K33" s="105">
        <v>100</v>
      </c>
      <c r="L33" s="105">
        <v>80</v>
      </c>
      <c r="M33" s="204">
        <f t="shared" si="0"/>
        <v>140</v>
      </c>
      <c r="N33" s="207">
        <f aca="true" t="shared" si="3" ref="N33:N34">M33*J33</f>
        <v>560</v>
      </c>
      <c r="O33" s="105">
        <v>15</v>
      </c>
      <c r="P33" s="232" t="s">
        <v>132</v>
      </c>
      <c r="Q33" s="106" t="s">
        <v>84</v>
      </c>
    </row>
    <row r="34" spans="1:17" s="4" customFormat="1" ht="15">
      <c r="A34" s="94" t="s">
        <v>220</v>
      </c>
      <c r="B34" s="64" t="s">
        <v>266</v>
      </c>
      <c r="C34" s="65"/>
      <c r="D34" s="66"/>
      <c r="E34" s="187">
        <v>1999</v>
      </c>
      <c r="F34" s="83">
        <v>94.3</v>
      </c>
      <c r="G34" s="192" t="s">
        <v>54</v>
      </c>
      <c r="H34" s="113" t="s">
        <v>128</v>
      </c>
      <c r="I34" s="113">
        <v>20</v>
      </c>
      <c r="J34" s="83">
        <v>2</v>
      </c>
      <c r="K34" s="187">
        <v>41</v>
      </c>
      <c r="L34" s="187">
        <v>140</v>
      </c>
      <c r="M34" s="204">
        <f t="shared" si="0"/>
        <v>111</v>
      </c>
      <c r="N34" s="207">
        <f t="shared" si="3"/>
        <v>222</v>
      </c>
      <c r="O34" s="187">
        <v>9</v>
      </c>
      <c r="P34" s="204" t="s">
        <v>54</v>
      </c>
      <c r="Q34" s="188" t="s">
        <v>129</v>
      </c>
    </row>
    <row r="35" spans="1:17" ht="15">
      <c r="A35" s="53" t="s">
        <v>51</v>
      </c>
      <c r="B35" s="53"/>
      <c r="C35" s="53"/>
      <c r="D35" s="71"/>
      <c r="E35" s="72" t="s">
        <v>225</v>
      </c>
      <c r="F35" s="53"/>
      <c r="G35" s="53"/>
      <c r="H35" s="53"/>
      <c r="I35" s="53" t="s">
        <v>51</v>
      </c>
      <c r="J35" s="53"/>
      <c r="K35" s="53"/>
      <c r="L35" s="53"/>
      <c r="M35" s="71"/>
      <c r="N35" s="23"/>
      <c r="O35" s="72" t="s">
        <v>230</v>
      </c>
      <c r="P35" s="53"/>
      <c r="Q35" s="53"/>
    </row>
    <row r="36" spans="1:16" ht="15">
      <c r="A36" s="53" t="s">
        <v>52</v>
      </c>
      <c r="B36" s="53"/>
      <c r="C36" s="53"/>
      <c r="D36" s="53"/>
      <c r="E36" s="53"/>
      <c r="F36" s="71"/>
      <c r="G36" s="73" t="s">
        <v>227</v>
      </c>
      <c r="H36" s="53"/>
      <c r="I36" s="53" t="s">
        <v>53</v>
      </c>
      <c r="J36" s="53"/>
      <c r="K36" s="53"/>
      <c r="L36" s="53"/>
      <c r="M36" s="53"/>
      <c r="N36" s="53"/>
      <c r="O36" s="53"/>
      <c r="P36" s="72" t="s">
        <v>226</v>
      </c>
    </row>
  </sheetData>
  <mergeCells count="15">
    <mergeCell ref="N4:Q4"/>
    <mergeCell ref="N8:Q8"/>
    <mergeCell ref="A10:A11"/>
    <mergeCell ref="B10:D11"/>
    <mergeCell ref="E10:E11"/>
    <mergeCell ref="F10:F11"/>
    <mergeCell ref="G10:G11"/>
    <mergeCell ref="H10:H11"/>
    <mergeCell ref="I10:I11"/>
    <mergeCell ref="J10:J11"/>
    <mergeCell ref="K10:M10"/>
    <mergeCell ref="N10:N11"/>
    <mergeCell ref="O10:O11"/>
    <mergeCell ref="P10:P11"/>
    <mergeCell ref="Q10:Q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 topLeftCell="A1">
      <pane xSplit="2" topLeftCell="C1" activePane="topRight" state="frozen"/>
      <selection pane="topRight" activeCell="L17" sqref="L17"/>
    </sheetView>
  </sheetViews>
  <sheetFormatPr defaultColWidth="9.140625" defaultRowHeight="15"/>
  <cols>
    <col min="1" max="1" width="4.8515625" style="0" customWidth="1"/>
    <col min="2" max="2" width="33.140625" style="0" customWidth="1"/>
    <col min="3" max="3" width="10.57421875" style="0" customWidth="1"/>
    <col min="4" max="4" width="14.7109375" style="0" hidden="1" customWidth="1"/>
    <col min="5" max="5" width="6.7109375" style="0" customWidth="1"/>
    <col min="6" max="6" width="7.28125" style="0" customWidth="1"/>
    <col min="7" max="7" width="5.00390625" style="0" customWidth="1"/>
    <col min="8" max="8" width="5.7109375" style="0" customWidth="1"/>
    <col min="9" max="9" width="11.8515625" style="0" customWidth="1"/>
    <col min="10" max="10" width="12.7109375" style="0" customWidth="1"/>
    <col min="11" max="11" width="7.57421875" style="0" customWidth="1"/>
    <col min="12" max="12" width="8.57421875" style="4" customWidth="1"/>
    <col min="13" max="13" width="7.28125" style="0" customWidth="1"/>
    <col min="14" max="14" width="7.57421875" style="0" customWidth="1"/>
    <col min="15" max="15" width="13.8515625" style="0" customWidth="1"/>
    <col min="16" max="16" width="9.8515625" style="0" customWidth="1"/>
    <col min="17" max="17" width="8.421875" style="0" customWidth="1"/>
    <col min="18" max="18" width="7.8515625" style="0" customWidth="1"/>
    <col min="19" max="19" width="10.00390625" style="0" customWidth="1"/>
  </cols>
  <sheetData>
    <row r="1" spans="2:3" ht="15.75" thickBot="1">
      <c r="B1" s="9" t="s">
        <v>50</v>
      </c>
      <c r="C1" s="1"/>
    </row>
    <row r="2" spans="1:20" ht="15">
      <c r="A2" s="15" t="s">
        <v>11</v>
      </c>
      <c r="B2" s="15" t="s">
        <v>33</v>
      </c>
      <c r="C2" s="15" t="s">
        <v>34</v>
      </c>
      <c r="E2" s="11" t="s">
        <v>38</v>
      </c>
      <c r="F2" s="12" t="s">
        <v>35</v>
      </c>
      <c r="G2" s="12" t="s">
        <v>42</v>
      </c>
      <c r="H2" s="12" t="s">
        <v>43</v>
      </c>
      <c r="I2" s="12" t="s">
        <v>36</v>
      </c>
      <c r="J2" s="14" t="s">
        <v>37</v>
      </c>
      <c r="K2" s="169" t="s">
        <v>39</v>
      </c>
      <c r="L2" s="141" t="s">
        <v>40</v>
      </c>
      <c r="M2" s="141" t="s">
        <v>41</v>
      </c>
      <c r="N2" s="141" t="s">
        <v>60</v>
      </c>
      <c r="O2" s="141" t="s">
        <v>44</v>
      </c>
      <c r="P2" s="170" t="s">
        <v>45</v>
      </c>
      <c r="Q2" s="142" t="s">
        <v>46</v>
      </c>
      <c r="R2" s="143" t="s">
        <v>47</v>
      </c>
      <c r="S2" s="143" t="s">
        <v>48</v>
      </c>
      <c r="T2" s="171" t="s">
        <v>49</v>
      </c>
    </row>
    <row r="3" spans="1:20" ht="17.25" customHeight="1">
      <c r="A3" s="17">
        <v>1</v>
      </c>
      <c r="B3" s="70" t="s">
        <v>273</v>
      </c>
      <c r="C3" s="148">
        <v>155</v>
      </c>
      <c r="E3" s="20" t="s">
        <v>345</v>
      </c>
      <c r="F3" s="3" t="s">
        <v>344</v>
      </c>
      <c r="G3" s="7"/>
      <c r="H3" s="7">
        <v>16</v>
      </c>
      <c r="I3" s="7" t="s">
        <v>365</v>
      </c>
      <c r="J3" s="19">
        <v>20</v>
      </c>
      <c r="K3" s="173" t="s">
        <v>367</v>
      </c>
      <c r="L3" s="144" t="s">
        <v>368</v>
      </c>
      <c r="M3" s="8"/>
      <c r="N3" s="5">
        <v>18</v>
      </c>
      <c r="O3" s="8" t="s">
        <v>346</v>
      </c>
      <c r="P3" s="162">
        <v>23</v>
      </c>
      <c r="Q3" s="20">
        <v>15</v>
      </c>
      <c r="R3" s="3" t="s">
        <v>344</v>
      </c>
      <c r="S3" s="7"/>
      <c r="T3" s="19" t="s">
        <v>413</v>
      </c>
    </row>
    <row r="4" spans="1:20" ht="15">
      <c r="A4" s="16">
        <v>2</v>
      </c>
      <c r="B4" s="113" t="s">
        <v>133</v>
      </c>
      <c r="C4" s="148">
        <v>146</v>
      </c>
      <c r="E4" s="13">
        <v>20</v>
      </c>
      <c r="F4" s="7" t="s">
        <v>363</v>
      </c>
      <c r="G4" s="7"/>
      <c r="H4" s="7">
        <v>15</v>
      </c>
      <c r="I4" s="7">
        <v>14</v>
      </c>
      <c r="J4" s="19"/>
      <c r="K4" s="173">
        <v>20</v>
      </c>
      <c r="L4" s="8" t="s">
        <v>350</v>
      </c>
      <c r="M4" s="8"/>
      <c r="N4" s="8">
        <v>12</v>
      </c>
      <c r="O4" s="5">
        <v>16</v>
      </c>
      <c r="P4" s="161"/>
      <c r="Q4" s="13" t="s">
        <v>342</v>
      </c>
      <c r="R4" s="7">
        <v>16</v>
      </c>
      <c r="S4" s="3">
        <v>18</v>
      </c>
      <c r="T4" s="19"/>
    </row>
    <row r="5" spans="1:20" ht="15">
      <c r="A5" s="16">
        <v>3</v>
      </c>
      <c r="B5" s="113" t="s">
        <v>260</v>
      </c>
      <c r="C5" s="148">
        <v>141</v>
      </c>
      <c r="E5" s="20"/>
      <c r="F5" s="183"/>
      <c r="G5" s="7"/>
      <c r="H5" s="3" t="s">
        <v>371</v>
      </c>
      <c r="I5" s="3" t="s">
        <v>366</v>
      </c>
      <c r="J5" s="19" t="s">
        <v>416</v>
      </c>
      <c r="K5" s="160"/>
      <c r="L5" s="139"/>
      <c r="M5" s="7"/>
      <c r="N5" s="2" t="s">
        <v>370</v>
      </c>
      <c r="O5" s="140" t="s">
        <v>349</v>
      </c>
      <c r="P5" s="174" t="s">
        <v>369</v>
      </c>
      <c r="Q5" s="172"/>
      <c r="R5" s="7"/>
      <c r="S5" s="264" t="s">
        <v>347</v>
      </c>
      <c r="T5" s="246" t="s">
        <v>412</v>
      </c>
    </row>
    <row r="6" spans="1:20" ht="15">
      <c r="A6" s="167">
        <v>4</v>
      </c>
      <c r="B6" s="113" t="s">
        <v>135</v>
      </c>
      <c r="C6" s="148">
        <v>134</v>
      </c>
      <c r="E6" s="20"/>
      <c r="F6" s="3">
        <v>14</v>
      </c>
      <c r="G6" s="3">
        <v>16</v>
      </c>
      <c r="H6" s="7" t="s">
        <v>375</v>
      </c>
      <c r="I6" s="264" t="s">
        <v>376</v>
      </c>
      <c r="J6" s="19">
        <v>11</v>
      </c>
      <c r="K6" s="160"/>
      <c r="L6" s="8" t="s">
        <v>348</v>
      </c>
      <c r="M6" s="5">
        <v>15</v>
      </c>
      <c r="N6" s="8" t="s">
        <v>377</v>
      </c>
      <c r="O6" s="6" t="s">
        <v>378</v>
      </c>
      <c r="P6" s="161"/>
      <c r="Q6" s="20"/>
      <c r="R6" s="7"/>
      <c r="S6" s="7"/>
      <c r="T6" s="19"/>
    </row>
    <row r="7" spans="1:20" ht="15">
      <c r="A7" s="243">
        <v>5</v>
      </c>
      <c r="B7" s="205" t="s">
        <v>294</v>
      </c>
      <c r="C7" s="177">
        <v>133</v>
      </c>
      <c r="E7" s="20"/>
      <c r="F7" s="8"/>
      <c r="G7" s="5">
        <v>20</v>
      </c>
      <c r="H7" s="8">
        <v>12</v>
      </c>
      <c r="I7" s="8" t="s">
        <v>372</v>
      </c>
      <c r="J7" s="162" t="s">
        <v>415</v>
      </c>
      <c r="K7" s="160"/>
      <c r="L7" s="3">
        <v>15</v>
      </c>
      <c r="M7" s="3">
        <v>18</v>
      </c>
      <c r="N7" s="7">
        <v>13</v>
      </c>
      <c r="O7" s="7" t="s">
        <v>343</v>
      </c>
      <c r="P7" s="147" t="s">
        <v>373</v>
      </c>
      <c r="Q7" s="13">
        <v>14</v>
      </c>
      <c r="R7" s="8"/>
      <c r="S7" s="2" t="s">
        <v>374</v>
      </c>
      <c r="T7" s="19" t="s">
        <v>411</v>
      </c>
    </row>
    <row r="8" spans="1:20" ht="14.25" customHeight="1">
      <c r="A8" s="244">
        <v>6</v>
      </c>
      <c r="B8" s="245" t="s">
        <v>128</v>
      </c>
      <c r="C8" s="148">
        <v>111</v>
      </c>
      <c r="E8" s="20"/>
      <c r="F8" s="2" t="s">
        <v>364</v>
      </c>
      <c r="G8" s="3">
        <v>18</v>
      </c>
      <c r="H8" s="7"/>
      <c r="I8" s="7">
        <v>5</v>
      </c>
      <c r="J8" s="265" t="s">
        <v>417</v>
      </c>
      <c r="K8" s="163"/>
      <c r="L8" s="6" t="s">
        <v>379</v>
      </c>
      <c r="M8" s="5">
        <v>20</v>
      </c>
      <c r="N8" s="8"/>
      <c r="O8" s="8"/>
      <c r="P8" s="174" t="s">
        <v>379</v>
      </c>
      <c r="Q8" s="20"/>
      <c r="R8" s="7"/>
      <c r="S8" s="7"/>
      <c r="T8" s="19"/>
    </row>
    <row r="9" spans="1:20" ht="15">
      <c r="A9" s="17">
        <v>7</v>
      </c>
      <c r="B9" s="205" t="s">
        <v>308</v>
      </c>
      <c r="C9" s="148">
        <v>91</v>
      </c>
      <c r="E9" s="179"/>
      <c r="F9" s="180"/>
      <c r="G9" s="180"/>
      <c r="H9" s="180"/>
      <c r="I9" s="180"/>
      <c r="J9" s="242">
        <v>18</v>
      </c>
      <c r="K9" s="181"/>
      <c r="L9" s="182"/>
      <c r="M9" s="238">
        <v>16</v>
      </c>
      <c r="N9" s="238"/>
      <c r="O9" s="238"/>
      <c r="P9" s="239">
        <v>18</v>
      </c>
      <c r="Q9" s="240"/>
      <c r="R9" s="241"/>
      <c r="S9" s="241"/>
      <c r="T9" s="242" t="s">
        <v>414</v>
      </c>
    </row>
    <row r="10" spans="1:20" ht="15">
      <c r="A10" s="17">
        <v>8</v>
      </c>
      <c r="B10" s="247" t="s">
        <v>269</v>
      </c>
      <c r="C10" s="178">
        <v>53</v>
      </c>
      <c r="E10" s="20"/>
      <c r="F10" s="7"/>
      <c r="G10" s="7"/>
      <c r="H10" s="7"/>
      <c r="I10" s="7"/>
      <c r="J10" s="19"/>
      <c r="K10" s="160"/>
      <c r="L10" s="8"/>
      <c r="M10" s="5">
        <v>14</v>
      </c>
      <c r="N10" s="5"/>
      <c r="O10" s="5"/>
      <c r="P10" s="162"/>
      <c r="Q10" s="13">
        <v>13</v>
      </c>
      <c r="R10" s="3"/>
      <c r="S10" s="3">
        <v>16</v>
      </c>
      <c r="T10" s="265" t="s">
        <v>410</v>
      </c>
    </row>
    <row r="11" spans="1:20" ht="15">
      <c r="A11" s="167">
        <v>9</v>
      </c>
      <c r="B11" s="279" t="s">
        <v>403</v>
      </c>
      <c r="C11" s="178">
        <v>27</v>
      </c>
      <c r="E11" s="280"/>
      <c r="F11" s="281"/>
      <c r="G11" s="281"/>
      <c r="H11" s="281"/>
      <c r="I11" s="281"/>
      <c r="J11" s="282"/>
      <c r="K11" s="283"/>
      <c r="L11" s="284"/>
      <c r="M11" s="285"/>
      <c r="N11" s="285"/>
      <c r="O11" s="285"/>
      <c r="P11" s="286"/>
      <c r="Q11" s="287"/>
      <c r="R11" s="288"/>
      <c r="S11" s="288"/>
      <c r="T11" s="289" t="s">
        <v>408</v>
      </c>
    </row>
    <row r="12" spans="1:20" ht="15.75" thickBot="1">
      <c r="A12" s="168">
        <v>10</v>
      </c>
      <c r="B12" s="175" t="s">
        <v>404</v>
      </c>
      <c r="C12" s="176">
        <v>15</v>
      </c>
      <c r="E12" s="157"/>
      <c r="F12" s="158"/>
      <c r="G12" s="158"/>
      <c r="H12" s="158"/>
      <c r="I12" s="158"/>
      <c r="J12" s="159"/>
      <c r="K12" s="164"/>
      <c r="L12" s="165"/>
      <c r="M12" s="165"/>
      <c r="N12" s="165"/>
      <c r="O12" s="165"/>
      <c r="P12" s="166"/>
      <c r="Q12" s="157"/>
      <c r="R12" s="158"/>
      <c r="S12" s="158"/>
      <c r="T12" s="290" t="s">
        <v>409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 topLeftCell="A13">
      <selection activeCell="L43" sqref="L43"/>
    </sheetView>
  </sheetViews>
  <sheetFormatPr defaultColWidth="9.140625" defaultRowHeight="15"/>
  <cols>
    <col min="1" max="1" width="6.421875" style="0" customWidth="1"/>
    <col min="2" max="2" width="4.28125" style="0" customWidth="1"/>
    <col min="3" max="3" width="6.28125" style="0" customWidth="1"/>
    <col min="4" max="4" width="13.421875" style="0" customWidth="1"/>
    <col min="5" max="5" width="5.7109375" style="0" customWidth="1"/>
    <col min="6" max="6" width="6.421875" style="0" customWidth="1"/>
    <col min="7" max="7" width="5.8515625" style="0" customWidth="1"/>
    <col min="8" max="8" width="27.8515625" style="0" customWidth="1"/>
    <col min="9" max="9" width="5.140625" style="0" customWidth="1"/>
    <col min="10" max="10" width="8.28125" style="0" customWidth="1"/>
    <col min="11" max="11" width="7.28125" style="0" customWidth="1"/>
    <col min="12" max="12" width="14.28125" style="0" customWidth="1"/>
    <col min="13" max="13" width="5.140625" style="0" customWidth="1"/>
    <col min="14" max="14" width="4.421875" style="0" customWidth="1"/>
    <col min="15" max="15" width="17.57421875" style="0" customWidth="1"/>
  </cols>
  <sheetData>
    <row r="1" spans="1:15" ht="15">
      <c r="A1" s="22" t="s">
        <v>0</v>
      </c>
      <c r="B1" s="22"/>
      <c r="C1" s="22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">
      <c r="A2" s="22" t="s">
        <v>1</v>
      </c>
      <c r="B2" s="22"/>
      <c r="C2" s="22"/>
      <c r="D2" s="22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thickBot="1">
      <c r="A3" s="22"/>
      <c r="B3" s="22"/>
      <c r="C3" s="22"/>
      <c r="D3" s="22"/>
      <c r="E3" s="23"/>
      <c r="F3" s="23"/>
      <c r="G3" s="24" t="s">
        <v>2</v>
      </c>
      <c r="H3" s="23"/>
      <c r="I3" s="23"/>
      <c r="J3" s="23"/>
      <c r="K3" s="23"/>
      <c r="L3" s="23"/>
      <c r="M3" s="23"/>
      <c r="N3" s="23"/>
      <c r="O3" s="23"/>
    </row>
    <row r="4" spans="1:15" ht="15.75" thickBot="1">
      <c r="A4" s="23"/>
      <c r="B4" s="23"/>
      <c r="C4" s="23"/>
      <c r="D4" s="23"/>
      <c r="E4" s="23"/>
      <c r="F4" s="23"/>
      <c r="G4" s="23"/>
      <c r="H4" s="23"/>
      <c r="I4" s="23"/>
      <c r="J4" s="22" t="s">
        <v>73</v>
      </c>
      <c r="K4" s="23"/>
      <c r="L4" s="374" t="s">
        <v>72</v>
      </c>
      <c r="M4" s="375"/>
      <c r="N4" s="375"/>
      <c r="O4" s="376"/>
    </row>
    <row r="5" spans="1:15" ht="15.75" thickBot="1">
      <c r="A5" s="23"/>
      <c r="B5" s="23"/>
      <c r="C5" s="23"/>
      <c r="D5" s="23"/>
      <c r="E5" s="23"/>
      <c r="F5" s="23"/>
      <c r="G5" s="23"/>
      <c r="H5" s="23"/>
      <c r="I5" s="23"/>
      <c r="J5" s="22"/>
      <c r="K5" s="23"/>
      <c r="L5" s="388" t="s">
        <v>422</v>
      </c>
      <c r="M5" s="389"/>
      <c r="N5" s="389"/>
      <c r="O5" s="390"/>
    </row>
    <row r="6" spans="1:15" ht="21.75" customHeight="1" thickBot="1">
      <c r="A6" s="72" t="s">
        <v>4</v>
      </c>
      <c r="B6" s="27">
        <v>27</v>
      </c>
      <c r="C6" s="26" t="s">
        <v>5</v>
      </c>
      <c r="D6" s="27" t="s">
        <v>231</v>
      </c>
      <c r="E6" s="26" t="s">
        <v>6</v>
      </c>
      <c r="F6" s="27">
        <v>2016</v>
      </c>
      <c r="G6" s="23"/>
      <c r="H6" s="28" t="s">
        <v>7</v>
      </c>
      <c r="I6" s="23"/>
      <c r="J6" s="23" t="s">
        <v>8</v>
      </c>
      <c r="K6" s="23"/>
      <c r="L6" s="382" t="s">
        <v>419</v>
      </c>
      <c r="M6" s="383"/>
      <c r="N6" s="383"/>
      <c r="O6" s="384"/>
    </row>
    <row r="7" spans="1:15" ht="15">
      <c r="A7" s="23"/>
      <c r="B7" s="23"/>
      <c r="C7" s="23"/>
      <c r="D7" s="23"/>
      <c r="E7" s="23"/>
      <c r="F7" s="23"/>
      <c r="G7" s="23"/>
      <c r="H7" s="32" t="s">
        <v>71</v>
      </c>
      <c r="I7" s="23"/>
      <c r="J7" s="23"/>
      <c r="K7" s="23"/>
      <c r="L7" s="385" t="s">
        <v>420</v>
      </c>
      <c r="M7" s="386"/>
      <c r="N7" s="386"/>
      <c r="O7" s="387"/>
    </row>
    <row r="8" spans="1:15" ht="15.75">
      <c r="A8" s="46" t="s">
        <v>232</v>
      </c>
      <c r="B8" s="47"/>
      <c r="C8" s="47"/>
      <c r="D8" s="48"/>
      <c r="E8" s="23"/>
      <c r="F8" s="23" t="s">
        <v>259</v>
      </c>
      <c r="G8" s="23"/>
      <c r="H8" s="23"/>
      <c r="I8" s="23"/>
      <c r="J8" s="23"/>
      <c r="K8" s="23"/>
      <c r="L8" s="382" t="s">
        <v>421</v>
      </c>
      <c r="M8" s="383"/>
      <c r="N8" s="383"/>
      <c r="O8" s="384"/>
    </row>
    <row r="9" spans="1:15" ht="16.5" thickBot="1">
      <c r="A9" s="49"/>
      <c r="B9" s="50"/>
      <c r="C9" s="50"/>
      <c r="D9" s="51"/>
      <c r="E9" s="23"/>
      <c r="F9" s="23" t="s">
        <v>258</v>
      </c>
      <c r="G9" s="23"/>
      <c r="H9" s="23"/>
      <c r="I9" s="23"/>
      <c r="J9" s="23"/>
      <c r="K9" s="95"/>
      <c r="L9" s="379" t="s">
        <v>418</v>
      </c>
      <c r="M9" s="380"/>
      <c r="N9" s="380"/>
      <c r="O9" s="381"/>
    </row>
    <row r="10" spans="1:15" ht="6" customHeight="1">
      <c r="A10" s="96"/>
      <c r="B10" s="97"/>
      <c r="C10" s="97"/>
      <c r="D10" s="98"/>
      <c r="E10" s="23"/>
      <c r="F10" s="23"/>
      <c r="G10" s="23"/>
      <c r="H10" s="23"/>
      <c r="I10" s="99"/>
      <c r="J10" s="100"/>
      <c r="K10" s="99"/>
      <c r="L10" s="377"/>
      <c r="M10" s="377"/>
      <c r="N10" s="377"/>
      <c r="O10" s="378"/>
    </row>
    <row r="11" spans="1:15" ht="15" customHeight="1">
      <c r="A11" s="297" t="s">
        <v>68</v>
      </c>
      <c r="B11" s="299" t="s">
        <v>27</v>
      </c>
      <c r="C11" s="300"/>
      <c r="D11" s="301"/>
      <c r="E11" s="363" t="s">
        <v>13</v>
      </c>
      <c r="F11" s="364" t="s">
        <v>14</v>
      </c>
      <c r="G11" s="363" t="s">
        <v>15</v>
      </c>
      <c r="H11" s="372" t="s">
        <v>16</v>
      </c>
      <c r="I11" s="363" t="s">
        <v>17</v>
      </c>
      <c r="J11" s="366" t="s">
        <v>70</v>
      </c>
      <c r="K11" s="370" t="s">
        <v>69</v>
      </c>
      <c r="L11" s="394" t="s">
        <v>23</v>
      </c>
      <c r="M11" s="395"/>
      <c r="N11" s="395"/>
      <c r="O11" s="396"/>
    </row>
    <row r="12" spans="1:16" ht="54.75" customHeight="1">
      <c r="A12" s="312"/>
      <c r="B12" s="302"/>
      <c r="C12" s="303"/>
      <c r="D12" s="304"/>
      <c r="E12" s="363"/>
      <c r="F12" s="364"/>
      <c r="G12" s="363"/>
      <c r="H12" s="373"/>
      <c r="I12" s="363"/>
      <c r="J12" s="367"/>
      <c r="K12" s="371"/>
      <c r="L12" s="397"/>
      <c r="M12" s="398"/>
      <c r="N12" s="398"/>
      <c r="O12" s="399"/>
      <c r="P12" s="21"/>
    </row>
    <row r="13" spans="1:16" ht="15">
      <c r="A13" s="368" t="s">
        <v>423</v>
      </c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21"/>
    </row>
    <row r="14" spans="1:16" ht="15">
      <c r="A14" s="94" t="s">
        <v>219</v>
      </c>
      <c r="B14" s="64" t="s">
        <v>157</v>
      </c>
      <c r="C14" s="65"/>
      <c r="D14" s="66"/>
      <c r="E14" s="266">
        <v>2004</v>
      </c>
      <c r="F14" s="83">
        <v>36.46</v>
      </c>
      <c r="G14" s="266" t="s">
        <v>54</v>
      </c>
      <c r="H14" s="70" t="s">
        <v>273</v>
      </c>
      <c r="I14" s="154">
        <v>10</v>
      </c>
      <c r="J14" s="101">
        <v>38</v>
      </c>
      <c r="K14" s="154">
        <v>38</v>
      </c>
      <c r="L14" s="391" t="s">
        <v>153</v>
      </c>
      <c r="M14" s="392"/>
      <c r="N14" s="392"/>
      <c r="O14" s="393"/>
      <c r="P14" s="21"/>
    </row>
    <row r="15" spans="1:16" ht="15">
      <c r="A15" s="94" t="s">
        <v>220</v>
      </c>
      <c r="B15" s="64" t="s">
        <v>277</v>
      </c>
      <c r="C15" s="65"/>
      <c r="D15" s="66"/>
      <c r="E15" s="266">
        <v>2004</v>
      </c>
      <c r="F15" s="83">
        <v>41.4</v>
      </c>
      <c r="G15" s="266" t="s">
        <v>54</v>
      </c>
      <c r="H15" s="70" t="s">
        <v>273</v>
      </c>
      <c r="I15" s="154">
        <v>12</v>
      </c>
      <c r="J15" s="101">
        <v>71</v>
      </c>
      <c r="K15" s="154">
        <f>J15-J14</f>
        <v>33</v>
      </c>
      <c r="L15" s="391" t="s">
        <v>153</v>
      </c>
      <c r="M15" s="392"/>
      <c r="N15" s="392"/>
      <c r="O15" s="393"/>
      <c r="P15" s="21"/>
    </row>
    <row r="16" spans="1:16" ht="15">
      <c r="A16" s="94" t="s">
        <v>221</v>
      </c>
      <c r="B16" s="64" t="s">
        <v>158</v>
      </c>
      <c r="C16" s="65"/>
      <c r="D16" s="66"/>
      <c r="E16" s="266">
        <v>2002</v>
      </c>
      <c r="F16" s="83">
        <v>51.2</v>
      </c>
      <c r="G16" s="266" t="s">
        <v>54</v>
      </c>
      <c r="H16" s="70" t="s">
        <v>273</v>
      </c>
      <c r="I16" s="154">
        <v>16</v>
      </c>
      <c r="J16" s="101">
        <v>110</v>
      </c>
      <c r="K16" s="266">
        <f aca="true" t="shared" si="0" ref="K16:K18">J16-J15</f>
        <v>39</v>
      </c>
      <c r="L16" s="391" t="s">
        <v>153</v>
      </c>
      <c r="M16" s="392"/>
      <c r="N16" s="392"/>
      <c r="O16" s="393"/>
      <c r="P16" s="21"/>
    </row>
    <row r="17" spans="1:16" ht="15">
      <c r="A17" s="94" t="s">
        <v>222</v>
      </c>
      <c r="B17" s="64" t="s">
        <v>160</v>
      </c>
      <c r="C17" s="65"/>
      <c r="D17" s="66"/>
      <c r="E17" s="266">
        <v>2000</v>
      </c>
      <c r="F17" s="83">
        <v>68</v>
      </c>
      <c r="G17" s="266" t="s">
        <v>55</v>
      </c>
      <c r="H17" s="70" t="s">
        <v>273</v>
      </c>
      <c r="I17" s="154">
        <v>20</v>
      </c>
      <c r="J17" s="101">
        <v>171</v>
      </c>
      <c r="K17" s="266">
        <f t="shared" si="0"/>
        <v>61</v>
      </c>
      <c r="L17" s="391" t="s">
        <v>153</v>
      </c>
      <c r="M17" s="392"/>
      <c r="N17" s="392"/>
      <c r="O17" s="393"/>
      <c r="P17" s="21"/>
    </row>
    <row r="18" spans="1:16" ht="15">
      <c r="A18" s="94" t="s">
        <v>223</v>
      </c>
      <c r="B18" s="64" t="s">
        <v>154</v>
      </c>
      <c r="C18" s="65"/>
      <c r="D18" s="66"/>
      <c r="E18" s="266">
        <v>2002</v>
      </c>
      <c r="F18" s="83">
        <v>86.14</v>
      </c>
      <c r="G18" s="266" t="s">
        <v>54</v>
      </c>
      <c r="H18" s="70" t="s">
        <v>273</v>
      </c>
      <c r="I18" s="154">
        <v>16</v>
      </c>
      <c r="J18" s="101">
        <v>235</v>
      </c>
      <c r="K18" s="266">
        <f t="shared" si="0"/>
        <v>64</v>
      </c>
      <c r="L18" s="391" t="s">
        <v>153</v>
      </c>
      <c r="M18" s="392"/>
      <c r="N18" s="392"/>
      <c r="O18" s="393"/>
      <c r="P18" s="21"/>
    </row>
    <row r="19" spans="1:16" ht="15">
      <c r="A19" s="155"/>
      <c r="B19" s="156"/>
      <c r="C19" s="156"/>
      <c r="D19" s="156"/>
      <c r="E19" s="156"/>
      <c r="F19" s="156"/>
      <c r="G19" s="156"/>
      <c r="H19" s="156" t="s">
        <v>424</v>
      </c>
      <c r="I19" s="156"/>
      <c r="J19" s="156"/>
      <c r="K19" s="156"/>
      <c r="L19" s="156"/>
      <c r="M19" s="156"/>
      <c r="N19" s="156"/>
      <c r="O19" s="156"/>
      <c r="P19" s="21"/>
    </row>
    <row r="20" spans="1:16" ht="15">
      <c r="A20" s="94" t="s">
        <v>219</v>
      </c>
      <c r="B20" s="64" t="s">
        <v>143</v>
      </c>
      <c r="C20" s="65"/>
      <c r="D20" s="66"/>
      <c r="E20" s="266">
        <v>2003</v>
      </c>
      <c r="F20" s="83">
        <v>39.1</v>
      </c>
      <c r="G20" s="266" t="s">
        <v>54</v>
      </c>
      <c r="H20" s="113" t="s">
        <v>135</v>
      </c>
      <c r="I20" s="154">
        <v>10</v>
      </c>
      <c r="J20" s="101">
        <v>18</v>
      </c>
      <c r="K20" s="154">
        <v>18</v>
      </c>
      <c r="L20" s="332" t="s">
        <v>140</v>
      </c>
      <c r="M20" s="332"/>
      <c r="N20" s="332"/>
      <c r="O20" s="332"/>
      <c r="P20" s="21"/>
    </row>
    <row r="21" spans="1:16" ht="15">
      <c r="A21" s="94" t="s">
        <v>220</v>
      </c>
      <c r="B21" s="64" t="s">
        <v>139</v>
      </c>
      <c r="C21" s="65"/>
      <c r="D21" s="66"/>
      <c r="E21" s="266">
        <v>2004</v>
      </c>
      <c r="F21" s="83">
        <v>40.22</v>
      </c>
      <c r="G21" s="266" t="s">
        <v>54</v>
      </c>
      <c r="H21" s="113" t="s">
        <v>135</v>
      </c>
      <c r="I21" s="154">
        <v>12</v>
      </c>
      <c r="J21" s="101">
        <v>41</v>
      </c>
      <c r="K21" s="154">
        <f>J21-J20</f>
        <v>23</v>
      </c>
      <c r="L21" s="332" t="s">
        <v>140</v>
      </c>
      <c r="M21" s="332"/>
      <c r="N21" s="332"/>
      <c r="O21" s="332"/>
      <c r="P21" s="21"/>
    </row>
    <row r="22" spans="1:16" ht="15">
      <c r="A22" s="94" t="s">
        <v>221</v>
      </c>
      <c r="B22" s="64" t="s">
        <v>141</v>
      </c>
      <c r="C22" s="65"/>
      <c r="D22" s="66"/>
      <c r="E22" s="266">
        <v>2002</v>
      </c>
      <c r="F22" s="83">
        <v>66.46</v>
      </c>
      <c r="G22" s="266" t="s">
        <v>56</v>
      </c>
      <c r="H22" s="113" t="s">
        <v>135</v>
      </c>
      <c r="I22" s="154">
        <v>16</v>
      </c>
      <c r="J22" s="101">
        <v>105</v>
      </c>
      <c r="K22" s="266">
        <f aca="true" t="shared" si="1" ref="K22:K24">J22-J21</f>
        <v>64</v>
      </c>
      <c r="L22" s="332" t="s">
        <v>136</v>
      </c>
      <c r="M22" s="332"/>
      <c r="N22" s="332"/>
      <c r="O22" s="332"/>
      <c r="P22" s="21"/>
    </row>
    <row r="23" spans="1:16" ht="15">
      <c r="A23" s="94" t="s">
        <v>222</v>
      </c>
      <c r="B23" s="267" t="s">
        <v>279</v>
      </c>
      <c r="C23" s="268"/>
      <c r="D23" s="269"/>
      <c r="E23" s="266">
        <v>2001</v>
      </c>
      <c r="F23" s="83">
        <v>76.14</v>
      </c>
      <c r="G23" s="266" t="s">
        <v>56</v>
      </c>
      <c r="H23" s="113" t="s">
        <v>135</v>
      </c>
      <c r="I23" s="154">
        <v>20</v>
      </c>
      <c r="J23" s="101">
        <v>153</v>
      </c>
      <c r="K23" s="266">
        <f t="shared" si="1"/>
        <v>48</v>
      </c>
      <c r="L23" s="332" t="s">
        <v>136</v>
      </c>
      <c r="M23" s="332"/>
      <c r="N23" s="332"/>
      <c r="O23" s="332"/>
      <c r="P23" s="21"/>
    </row>
    <row r="24" spans="1:16" ht="15">
      <c r="A24" s="94" t="s">
        <v>223</v>
      </c>
      <c r="B24" s="277" t="s">
        <v>90</v>
      </c>
      <c r="C24" s="278"/>
      <c r="D24" s="278"/>
      <c r="E24" s="266">
        <v>1999</v>
      </c>
      <c r="F24" s="83">
        <v>68.26</v>
      </c>
      <c r="G24" s="266" t="s">
        <v>54</v>
      </c>
      <c r="H24" s="125" t="s">
        <v>260</v>
      </c>
      <c r="I24" s="154">
        <v>16</v>
      </c>
      <c r="J24" s="101">
        <v>218</v>
      </c>
      <c r="K24" s="266">
        <f t="shared" si="1"/>
        <v>65</v>
      </c>
      <c r="L24" s="391" t="s">
        <v>84</v>
      </c>
      <c r="M24" s="392"/>
      <c r="N24" s="392"/>
      <c r="O24" s="393"/>
      <c r="P24" s="21"/>
    </row>
    <row r="25" spans="1:16" ht="15">
      <c r="A25" s="94"/>
      <c r="B25" s="64"/>
      <c r="C25" s="65"/>
      <c r="D25" s="66"/>
      <c r="E25" s="154"/>
      <c r="F25" s="83"/>
      <c r="G25" s="154"/>
      <c r="H25" s="116" t="s">
        <v>425</v>
      </c>
      <c r="I25" s="154"/>
      <c r="J25" s="101"/>
      <c r="K25" s="154"/>
      <c r="L25" s="151"/>
      <c r="M25" s="152"/>
      <c r="N25" s="152"/>
      <c r="O25" s="153"/>
      <c r="P25" s="21"/>
    </row>
    <row r="26" spans="1:16" ht="15">
      <c r="A26" s="94" t="s">
        <v>219</v>
      </c>
      <c r="B26" s="64" t="s">
        <v>286</v>
      </c>
      <c r="C26" s="65"/>
      <c r="D26" s="66"/>
      <c r="E26" s="266">
        <v>2005</v>
      </c>
      <c r="F26" s="83">
        <v>41.8</v>
      </c>
      <c r="G26" s="266" t="s">
        <v>54</v>
      </c>
      <c r="H26" s="113" t="s">
        <v>133</v>
      </c>
      <c r="I26" s="400">
        <v>10</v>
      </c>
      <c r="J26" s="45">
        <v>51</v>
      </c>
      <c r="K26" s="145">
        <v>51</v>
      </c>
      <c r="L26" s="391" t="s">
        <v>281</v>
      </c>
      <c r="M26" s="392"/>
      <c r="N26" s="392"/>
      <c r="O26" s="393"/>
      <c r="P26" s="21"/>
    </row>
    <row r="27" spans="1:16" ht="15">
      <c r="A27" s="94" t="s">
        <v>220</v>
      </c>
      <c r="B27" s="64" t="s">
        <v>287</v>
      </c>
      <c r="C27" s="65"/>
      <c r="D27" s="66"/>
      <c r="E27" s="266">
        <v>2004</v>
      </c>
      <c r="F27" s="83">
        <v>43</v>
      </c>
      <c r="G27" s="266" t="s">
        <v>54</v>
      </c>
      <c r="H27" s="113" t="s">
        <v>133</v>
      </c>
      <c r="I27" s="400">
        <v>12</v>
      </c>
      <c r="J27" s="45">
        <v>92</v>
      </c>
      <c r="K27" s="145">
        <f>J27-J26</f>
        <v>41</v>
      </c>
      <c r="L27" s="391" t="s">
        <v>281</v>
      </c>
      <c r="M27" s="392"/>
      <c r="N27" s="392"/>
      <c r="O27" s="393"/>
      <c r="P27" s="21"/>
    </row>
    <row r="28" spans="1:16" ht="15">
      <c r="A28" s="94" t="s">
        <v>221</v>
      </c>
      <c r="B28" s="64" t="s">
        <v>285</v>
      </c>
      <c r="C28" s="65"/>
      <c r="D28" s="66"/>
      <c r="E28" s="266">
        <v>2002</v>
      </c>
      <c r="F28" s="83">
        <v>53.4</v>
      </c>
      <c r="G28" s="266" t="s">
        <v>54</v>
      </c>
      <c r="H28" s="113" t="s">
        <v>133</v>
      </c>
      <c r="I28" s="400">
        <v>16</v>
      </c>
      <c r="J28" s="45">
        <v>127</v>
      </c>
      <c r="K28" s="266">
        <f aca="true" t="shared" si="2" ref="K28:K30">J28-J27</f>
        <v>35</v>
      </c>
      <c r="L28" s="391" t="s">
        <v>281</v>
      </c>
      <c r="M28" s="392"/>
      <c r="N28" s="392"/>
      <c r="O28" s="393"/>
      <c r="P28" s="21"/>
    </row>
    <row r="29" spans="1:16" ht="15">
      <c r="A29" s="94" t="s">
        <v>222</v>
      </c>
      <c r="B29" s="64" t="s">
        <v>284</v>
      </c>
      <c r="C29" s="65"/>
      <c r="D29" s="66"/>
      <c r="E29" s="266">
        <v>2000</v>
      </c>
      <c r="F29" s="83">
        <v>70.86</v>
      </c>
      <c r="G29" s="266" t="s">
        <v>56</v>
      </c>
      <c r="H29" s="113" t="s">
        <v>133</v>
      </c>
      <c r="I29" s="400">
        <v>20</v>
      </c>
      <c r="J29" s="45">
        <v>167</v>
      </c>
      <c r="K29" s="266">
        <f t="shared" si="2"/>
        <v>40</v>
      </c>
      <c r="L29" s="391" t="s">
        <v>281</v>
      </c>
      <c r="M29" s="392"/>
      <c r="N29" s="392"/>
      <c r="O29" s="393"/>
      <c r="P29" s="21"/>
    </row>
    <row r="30" spans="1:16" ht="15">
      <c r="A30" s="94" t="s">
        <v>223</v>
      </c>
      <c r="B30" s="64" t="s">
        <v>290</v>
      </c>
      <c r="C30" s="65"/>
      <c r="D30" s="66"/>
      <c r="E30" s="266">
        <v>2001</v>
      </c>
      <c r="F30" s="83">
        <v>61.44</v>
      </c>
      <c r="G30" s="266" t="s">
        <v>54</v>
      </c>
      <c r="H30" s="113" t="s">
        <v>133</v>
      </c>
      <c r="I30" s="400">
        <v>16</v>
      </c>
      <c r="J30" s="45">
        <v>208</v>
      </c>
      <c r="K30" s="266">
        <f t="shared" si="2"/>
        <v>41</v>
      </c>
      <c r="L30" s="391" t="s">
        <v>281</v>
      </c>
      <c r="M30" s="392"/>
      <c r="N30" s="392"/>
      <c r="O30" s="393"/>
      <c r="P30" s="21"/>
    </row>
    <row r="31" spans="1:16" ht="15">
      <c r="A31" s="94"/>
      <c r="B31" s="64"/>
      <c r="C31" s="65"/>
      <c r="D31" s="66"/>
      <c r="E31" s="154"/>
      <c r="F31" s="83"/>
      <c r="G31" s="154"/>
      <c r="H31" s="116" t="s">
        <v>426</v>
      </c>
      <c r="I31" s="154"/>
      <c r="J31" s="101"/>
      <c r="K31" s="154"/>
      <c r="L31" s="151"/>
      <c r="M31" s="152"/>
      <c r="N31" s="152"/>
      <c r="O31" s="153"/>
      <c r="P31" s="21"/>
    </row>
    <row r="32" spans="1:16" ht="15">
      <c r="A32" s="94" t="s">
        <v>219</v>
      </c>
      <c r="B32" s="10"/>
      <c r="C32" s="18"/>
      <c r="D32" s="138"/>
      <c r="E32" s="45"/>
      <c r="F32" s="83"/>
      <c r="G32" s="154"/>
      <c r="H32" s="70"/>
      <c r="I32" s="45">
        <v>10</v>
      </c>
      <c r="J32" s="101">
        <v>0</v>
      </c>
      <c r="K32" s="45">
        <v>0</v>
      </c>
      <c r="L32" s="365"/>
      <c r="M32" s="365"/>
      <c r="N32" s="365"/>
      <c r="O32" s="365"/>
      <c r="P32" s="21"/>
    </row>
    <row r="33" spans="1:16" ht="15">
      <c r="A33" s="94" t="s">
        <v>220</v>
      </c>
      <c r="B33" s="82" t="s">
        <v>149</v>
      </c>
      <c r="C33" s="253"/>
      <c r="D33" s="254"/>
      <c r="E33" s="113">
        <v>2003</v>
      </c>
      <c r="F33" s="225">
        <v>43.58</v>
      </c>
      <c r="G33" s="113" t="s">
        <v>54</v>
      </c>
      <c r="H33" s="255" t="s">
        <v>294</v>
      </c>
      <c r="I33" s="45">
        <v>12</v>
      </c>
      <c r="J33" s="101">
        <v>42</v>
      </c>
      <c r="K33" s="145">
        <f>J33-J32</f>
        <v>42</v>
      </c>
      <c r="L33" s="401" t="s">
        <v>295</v>
      </c>
      <c r="M33" s="402"/>
      <c r="N33" s="402"/>
      <c r="O33" s="403"/>
      <c r="P33" s="21"/>
    </row>
    <row r="34" spans="1:16" ht="15">
      <c r="A34" s="94" t="s">
        <v>221</v>
      </c>
      <c r="B34" s="210" t="s">
        <v>299</v>
      </c>
      <c r="C34" s="211"/>
      <c r="D34" s="212"/>
      <c r="E34" s="204">
        <v>2002</v>
      </c>
      <c r="F34" s="203">
        <v>64.94</v>
      </c>
      <c r="G34" s="266" t="s">
        <v>54</v>
      </c>
      <c r="H34" s="205" t="s">
        <v>294</v>
      </c>
      <c r="I34" s="45">
        <v>16</v>
      </c>
      <c r="J34" s="101">
        <v>81</v>
      </c>
      <c r="K34" s="266">
        <f aca="true" t="shared" si="3" ref="K34:K36">J34-J33</f>
        <v>39</v>
      </c>
      <c r="L34" s="401" t="s">
        <v>295</v>
      </c>
      <c r="M34" s="402"/>
      <c r="N34" s="402"/>
      <c r="O34" s="403"/>
      <c r="P34" s="21"/>
    </row>
    <row r="35" spans="1:16" ht="15">
      <c r="A35" s="94" t="s">
        <v>222</v>
      </c>
      <c r="B35" s="210" t="s">
        <v>148</v>
      </c>
      <c r="C35" s="211"/>
      <c r="D35" s="212"/>
      <c r="E35" s="204">
        <v>2000</v>
      </c>
      <c r="F35" s="203">
        <v>68.32</v>
      </c>
      <c r="G35" s="213" t="s">
        <v>132</v>
      </c>
      <c r="H35" s="205" t="s">
        <v>294</v>
      </c>
      <c r="I35" s="45">
        <v>20</v>
      </c>
      <c r="J35" s="101">
        <v>125</v>
      </c>
      <c r="K35" s="266">
        <f t="shared" si="3"/>
        <v>44</v>
      </c>
      <c r="L35" s="401" t="s">
        <v>295</v>
      </c>
      <c r="M35" s="402"/>
      <c r="N35" s="402"/>
      <c r="O35" s="403"/>
      <c r="P35" s="21"/>
    </row>
    <row r="36" spans="1:16" ht="15">
      <c r="A36" s="94" t="s">
        <v>223</v>
      </c>
      <c r="B36" s="267" t="s">
        <v>297</v>
      </c>
      <c r="C36" s="268"/>
      <c r="D36" s="269"/>
      <c r="E36" s="266">
        <v>2000</v>
      </c>
      <c r="F36" s="83">
        <v>62.02</v>
      </c>
      <c r="G36" s="204" t="s">
        <v>54</v>
      </c>
      <c r="H36" s="205" t="s">
        <v>294</v>
      </c>
      <c r="I36" s="45">
        <v>16</v>
      </c>
      <c r="J36" s="101">
        <v>184</v>
      </c>
      <c r="K36" s="266">
        <f t="shared" si="3"/>
        <v>59</v>
      </c>
      <c r="L36" s="401" t="s">
        <v>295</v>
      </c>
      <c r="M36" s="402"/>
      <c r="N36" s="402"/>
      <c r="O36" s="403"/>
      <c r="P36" s="21"/>
    </row>
    <row r="37" spans="1:17" ht="15">
      <c r="A37" s="53" t="s">
        <v>51</v>
      </c>
      <c r="B37" s="53"/>
      <c r="C37" s="53"/>
      <c r="D37" s="71"/>
      <c r="E37" s="72" t="s">
        <v>225</v>
      </c>
      <c r="F37" s="53"/>
      <c r="G37" s="53"/>
      <c r="H37" s="53"/>
      <c r="I37" s="53" t="s">
        <v>51</v>
      </c>
      <c r="J37" s="53"/>
      <c r="K37" s="53"/>
      <c r="L37" s="72" t="s">
        <v>230</v>
      </c>
      <c r="M37" s="71"/>
      <c r="N37" s="23"/>
      <c r="Q37" s="53"/>
    </row>
    <row r="38" spans="1:15" ht="15">
      <c r="A38" s="53" t="s">
        <v>52</v>
      </c>
      <c r="B38" s="53"/>
      <c r="C38" s="53"/>
      <c r="D38" s="53"/>
      <c r="E38" s="73" t="s">
        <v>227</v>
      </c>
      <c r="H38" s="53" t="s">
        <v>228</v>
      </c>
      <c r="J38" s="53"/>
      <c r="K38" s="72" t="s">
        <v>226</v>
      </c>
      <c r="M38" s="53"/>
      <c r="N38" s="53"/>
      <c r="O38" s="53"/>
    </row>
  </sheetData>
  <mergeCells count="37">
    <mergeCell ref="L24:O24"/>
    <mergeCell ref="L32:O32"/>
    <mergeCell ref="L33:O33"/>
    <mergeCell ref="L34:O34"/>
    <mergeCell ref="L35:O35"/>
    <mergeCell ref="L36:O36"/>
    <mergeCell ref="L4:O4"/>
    <mergeCell ref="L6:O6"/>
    <mergeCell ref="L7:O7"/>
    <mergeCell ref="L9:O9"/>
    <mergeCell ref="L5:O5"/>
    <mergeCell ref="L8:O8"/>
    <mergeCell ref="J11:J12"/>
    <mergeCell ref="L26:O26"/>
    <mergeCell ref="L11:O12"/>
    <mergeCell ref="A13:O13"/>
    <mergeCell ref="K11:K12"/>
    <mergeCell ref="L27:O27"/>
    <mergeCell ref="L28:O28"/>
    <mergeCell ref="L29:O29"/>
    <mergeCell ref="I11:I12"/>
    <mergeCell ref="H11:H12"/>
    <mergeCell ref="L20:O20"/>
    <mergeCell ref="A11:A12"/>
    <mergeCell ref="B11:D12"/>
    <mergeCell ref="E11:E12"/>
    <mergeCell ref="F11:F12"/>
    <mergeCell ref="G11:G12"/>
    <mergeCell ref="L30:O30"/>
    <mergeCell ref="L21:O21"/>
    <mergeCell ref="L22:O22"/>
    <mergeCell ref="L23:O23"/>
    <mergeCell ref="L14:O14"/>
    <mergeCell ref="L15:O15"/>
    <mergeCell ref="L16:O16"/>
    <mergeCell ref="L17:O17"/>
    <mergeCell ref="L18:O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workbookViewId="0" topLeftCell="A73">
      <selection activeCell="T100" sqref="T100"/>
    </sheetView>
  </sheetViews>
  <sheetFormatPr defaultColWidth="9.140625" defaultRowHeight="15"/>
  <cols>
    <col min="1" max="1" width="4.28125" style="0" customWidth="1"/>
    <col min="2" max="2" width="7.00390625" style="0" customWidth="1"/>
    <col min="3" max="3" width="6.8515625" style="0" customWidth="1"/>
    <col min="4" max="4" width="6.421875" style="0" customWidth="1"/>
    <col min="5" max="5" width="6.57421875" style="0" customWidth="1"/>
    <col min="6" max="6" width="6.7109375" style="0" customWidth="1"/>
    <col min="7" max="7" width="5.140625" style="0" customWidth="1"/>
    <col min="8" max="8" width="27.28125" style="0" customWidth="1"/>
    <col min="9" max="9" width="5.140625" style="0" customWidth="1"/>
    <col min="10" max="10" width="4.57421875" style="131" customWidth="1"/>
    <col min="11" max="11" width="4.421875" style="0" customWidth="1"/>
    <col min="12" max="12" width="5.28125" style="0" customWidth="1"/>
    <col min="13" max="13" width="4.421875" style="0" customWidth="1"/>
    <col min="14" max="14" width="5.421875" style="0" customWidth="1"/>
    <col min="15" max="15" width="6.57421875" style="0" customWidth="1"/>
    <col min="16" max="16" width="6.28125" style="0" customWidth="1"/>
    <col min="17" max="17" width="17.421875" style="0" customWidth="1"/>
  </cols>
  <sheetData>
    <row r="1" spans="1:17" ht="15">
      <c r="A1" s="22" t="s">
        <v>0</v>
      </c>
      <c r="B1" s="22"/>
      <c r="C1" s="22"/>
      <c r="D1" s="22"/>
      <c r="E1" s="22"/>
      <c r="F1" s="111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">
      <c r="A2" s="22" t="s">
        <v>1</v>
      </c>
      <c r="B2" s="22"/>
      <c r="C2" s="22"/>
      <c r="D2" s="22"/>
      <c r="E2" s="22"/>
      <c r="F2" s="111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2"/>
      <c r="B3" s="22"/>
      <c r="C3" s="22"/>
      <c r="D3" s="22"/>
      <c r="E3" s="23"/>
      <c r="F3" s="111"/>
      <c r="G3" s="24" t="s">
        <v>2</v>
      </c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5.75" thickBot="1">
      <c r="A4" s="23"/>
      <c r="B4" s="23"/>
      <c r="C4" s="23"/>
      <c r="D4" s="23"/>
      <c r="E4" s="23"/>
      <c r="F4" s="111"/>
      <c r="G4" s="23"/>
      <c r="H4" s="23"/>
      <c r="I4" s="23"/>
      <c r="J4" s="22" t="s">
        <v>73</v>
      </c>
      <c r="K4" s="23"/>
      <c r="L4" s="23"/>
      <c r="M4" s="23"/>
      <c r="N4" s="324" t="s">
        <v>3</v>
      </c>
      <c r="O4" s="325"/>
      <c r="P4" s="325"/>
      <c r="Q4" s="326"/>
    </row>
    <row r="5" spans="1:17" ht="26.25" thickBot="1">
      <c r="A5" s="72" t="s">
        <v>4</v>
      </c>
      <c r="B5" s="27">
        <v>26</v>
      </c>
      <c r="C5" s="149" t="s">
        <v>5</v>
      </c>
      <c r="D5" s="27" t="s">
        <v>231</v>
      </c>
      <c r="E5" s="149" t="s">
        <v>6</v>
      </c>
      <c r="F5" s="115">
        <v>2016</v>
      </c>
      <c r="G5" s="23"/>
      <c r="H5" s="28" t="s">
        <v>7</v>
      </c>
      <c r="I5" s="23"/>
      <c r="J5" s="23" t="s">
        <v>8</v>
      </c>
      <c r="K5" s="23"/>
      <c r="L5" s="23"/>
      <c r="M5" s="23"/>
      <c r="N5" s="29"/>
      <c r="O5" s="30"/>
      <c r="P5" s="31"/>
      <c r="Q5" s="31"/>
    </row>
    <row r="6" spans="1:17" ht="15.75" thickBot="1">
      <c r="A6" s="23"/>
      <c r="B6" s="23"/>
      <c r="C6" s="23"/>
      <c r="D6" s="23"/>
      <c r="E6" s="23"/>
      <c r="F6" s="111"/>
      <c r="G6" s="23"/>
      <c r="H6" s="32" t="s">
        <v>31</v>
      </c>
      <c r="I6" s="23"/>
      <c r="J6" s="23"/>
      <c r="K6" s="23"/>
      <c r="L6" s="23"/>
      <c r="M6" s="23"/>
      <c r="N6" s="33"/>
      <c r="O6" s="34"/>
      <c r="P6" s="35"/>
      <c r="Q6" s="35"/>
    </row>
    <row r="7" spans="1:17" ht="15.75">
      <c r="A7" s="88" t="s">
        <v>232</v>
      </c>
      <c r="B7" s="89"/>
      <c r="C7" s="89"/>
      <c r="D7" s="90"/>
      <c r="E7" s="23"/>
      <c r="F7" s="111" t="s">
        <v>10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5.75">
      <c r="A8" s="91"/>
      <c r="B8" s="92"/>
      <c r="C8" s="92"/>
      <c r="D8" s="93"/>
      <c r="E8" s="23"/>
      <c r="F8" s="111" t="s">
        <v>64</v>
      </c>
      <c r="G8" s="23"/>
      <c r="H8" s="23"/>
      <c r="I8" s="23"/>
      <c r="J8" s="23"/>
      <c r="K8" s="23"/>
      <c r="L8" s="23"/>
      <c r="M8" s="23"/>
      <c r="N8" s="294"/>
      <c r="O8" s="295"/>
      <c r="P8" s="295"/>
      <c r="Q8" s="296"/>
    </row>
    <row r="9" spans="1:17" ht="4.5" customHeight="1">
      <c r="A9" s="23"/>
      <c r="B9" s="23"/>
      <c r="C9" s="23"/>
      <c r="D9" s="23"/>
      <c r="E9" s="23"/>
      <c r="F9" s="11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5">
      <c r="A10" s="327" t="s">
        <v>11</v>
      </c>
      <c r="B10" s="299" t="s">
        <v>27</v>
      </c>
      <c r="C10" s="300"/>
      <c r="D10" s="301"/>
      <c r="E10" s="329" t="s">
        <v>13</v>
      </c>
      <c r="F10" s="330" t="s">
        <v>14</v>
      </c>
      <c r="G10" s="329" t="s">
        <v>15</v>
      </c>
      <c r="H10" s="331" t="s">
        <v>16</v>
      </c>
      <c r="I10" s="329" t="s">
        <v>17</v>
      </c>
      <c r="J10" s="333" t="s">
        <v>18</v>
      </c>
      <c r="K10" s="332" t="s">
        <v>28</v>
      </c>
      <c r="L10" s="332"/>
      <c r="M10" s="332"/>
      <c r="N10" s="333" t="s">
        <v>20</v>
      </c>
      <c r="O10" s="334" t="s">
        <v>21</v>
      </c>
      <c r="P10" s="329" t="s">
        <v>29</v>
      </c>
      <c r="Q10" s="329" t="s">
        <v>23</v>
      </c>
    </row>
    <row r="11" spans="1:17" ht="66.75" customHeight="1">
      <c r="A11" s="328"/>
      <c r="B11" s="302"/>
      <c r="C11" s="303"/>
      <c r="D11" s="304"/>
      <c r="E11" s="329"/>
      <c r="F11" s="330"/>
      <c r="G11" s="329"/>
      <c r="H11" s="332"/>
      <c r="I11" s="329"/>
      <c r="J11" s="333"/>
      <c r="K11" s="81" t="s">
        <v>28</v>
      </c>
      <c r="L11" s="36" t="s">
        <v>19</v>
      </c>
      <c r="M11" s="36" t="s">
        <v>32</v>
      </c>
      <c r="N11" s="333"/>
      <c r="O11" s="334"/>
      <c r="P11" s="329"/>
      <c r="Q11" s="329"/>
    </row>
    <row r="12" spans="1:17" s="4" customFormat="1" ht="15">
      <c r="A12" s="94"/>
      <c r="B12" s="64"/>
      <c r="C12" s="65"/>
      <c r="D12" s="66"/>
      <c r="E12" s="200"/>
      <c r="F12" s="83"/>
      <c r="G12" s="200"/>
      <c r="H12" s="116" t="s">
        <v>100</v>
      </c>
      <c r="I12" s="200"/>
      <c r="J12" s="75"/>
      <c r="K12" s="200"/>
      <c r="L12" s="200"/>
      <c r="M12" s="200"/>
      <c r="N12" s="75"/>
      <c r="O12" s="200"/>
      <c r="P12" s="120"/>
      <c r="Q12" s="201"/>
    </row>
    <row r="13" spans="1:17" s="4" customFormat="1" ht="15">
      <c r="A13" s="94" t="s">
        <v>161</v>
      </c>
      <c r="B13" s="64" t="s">
        <v>276</v>
      </c>
      <c r="C13" s="65"/>
      <c r="D13" s="66"/>
      <c r="E13" s="200">
        <v>2005</v>
      </c>
      <c r="F13" s="83">
        <v>36.24</v>
      </c>
      <c r="G13" s="200" t="s">
        <v>54</v>
      </c>
      <c r="H13" s="70" t="s">
        <v>273</v>
      </c>
      <c r="I13" s="200">
        <v>6</v>
      </c>
      <c r="J13" s="200"/>
      <c r="K13" s="200">
        <v>130</v>
      </c>
      <c r="L13" s="200">
        <v>216</v>
      </c>
      <c r="M13" s="114"/>
      <c r="N13" s="75"/>
      <c r="O13" s="200"/>
      <c r="P13" s="200"/>
      <c r="Q13" s="201" t="s">
        <v>153</v>
      </c>
    </row>
    <row r="14" spans="1:17" s="4" customFormat="1" ht="15">
      <c r="A14" s="94" t="s">
        <v>162</v>
      </c>
      <c r="B14" s="64" t="s">
        <v>156</v>
      </c>
      <c r="C14" s="65"/>
      <c r="D14" s="66"/>
      <c r="E14" s="200">
        <v>2007</v>
      </c>
      <c r="F14" s="83">
        <v>32.42</v>
      </c>
      <c r="G14" s="200" t="s">
        <v>54</v>
      </c>
      <c r="H14" s="70" t="s">
        <v>273</v>
      </c>
      <c r="I14" s="200">
        <v>8</v>
      </c>
      <c r="J14" s="200"/>
      <c r="K14" s="200">
        <v>60</v>
      </c>
      <c r="L14" s="200">
        <v>85</v>
      </c>
      <c r="M14" s="114"/>
      <c r="N14" s="75"/>
      <c r="O14" s="200"/>
      <c r="P14" s="200"/>
      <c r="Q14" s="201" t="s">
        <v>153</v>
      </c>
    </row>
    <row r="15" spans="1:17" s="4" customFormat="1" ht="15">
      <c r="A15" s="94"/>
      <c r="B15" s="64"/>
      <c r="C15" s="65"/>
      <c r="D15" s="66"/>
      <c r="E15" s="200"/>
      <c r="F15" s="83"/>
      <c r="G15" s="200"/>
      <c r="H15" s="116" t="s">
        <v>101</v>
      </c>
      <c r="I15" s="200"/>
      <c r="J15" s="75"/>
      <c r="K15" s="200"/>
      <c r="L15" s="200"/>
      <c r="M15" s="200"/>
      <c r="N15" s="75"/>
      <c r="O15" s="200"/>
      <c r="P15" s="120"/>
      <c r="Q15" s="201"/>
    </row>
    <row r="16" spans="1:17" s="4" customFormat="1" ht="15">
      <c r="A16" s="94" t="s">
        <v>163</v>
      </c>
      <c r="B16" s="64" t="s">
        <v>286</v>
      </c>
      <c r="C16" s="65"/>
      <c r="D16" s="66"/>
      <c r="E16" s="200">
        <v>2005</v>
      </c>
      <c r="F16" s="83">
        <v>41.8</v>
      </c>
      <c r="G16" s="200" t="s">
        <v>54</v>
      </c>
      <c r="H16" s="113" t="s">
        <v>133</v>
      </c>
      <c r="I16" s="200">
        <v>10</v>
      </c>
      <c r="J16" s="75"/>
      <c r="K16" s="200">
        <v>91</v>
      </c>
      <c r="L16" s="200">
        <v>178</v>
      </c>
      <c r="M16" s="200"/>
      <c r="N16" s="75"/>
      <c r="O16" s="200"/>
      <c r="P16" s="200"/>
      <c r="Q16" s="119" t="s">
        <v>281</v>
      </c>
    </row>
    <row r="17" spans="1:17" s="4" customFormat="1" ht="15">
      <c r="A17" s="94"/>
      <c r="B17" s="64"/>
      <c r="C17" s="65"/>
      <c r="D17" s="66"/>
      <c r="E17" s="200"/>
      <c r="F17" s="83"/>
      <c r="G17" s="200"/>
      <c r="H17" s="116" t="s">
        <v>103</v>
      </c>
      <c r="I17" s="200"/>
      <c r="J17" s="75"/>
      <c r="K17" s="200"/>
      <c r="L17" s="200"/>
      <c r="M17" s="200"/>
      <c r="N17" s="75"/>
      <c r="O17" s="200"/>
      <c r="P17" s="200"/>
      <c r="Q17" s="201"/>
    </row>
    <row r="18" spans="1:17" s="4" customFormat="1" ht="15">
      <c r="A18" s="94" t="s">
        <v>164</v>
      </c>
      <c r="B18" s="82" t="s">
        <v>282</v>
      </c>
      <c r="C18" s="65"/>
      <c r="D18" s="66"/>
      <c r="E18" s="200">
        <v>2004</v>
      </c>
      <c r="F18" s="225">
        <v>31.92</v>
      </c>
      <c r="G18" s="113" t="s">
        <v>54</v>
      </c>
      <c r="H18" s="113" t="s">
        <v>133</v>
      </c>
      <c r="I18" s="200">
        <v>8</v>
      </c>
      <c r="J18" s="75"/>
      <c r="K18" s="200">
        <v>80</v>
      </c>
      <c r="L18" s="200">
        <v>90</v>
      </c>
      <c r="M18" s="200"/>
      <c r="N18" s="75"/>
      <c r="O18" s="200"/>
      <c r="P18" s="200"/>
      <c r="Q18" s="119" t="s">
        <v>281</v>
      </c>
    </row>
    <row r="19" spans="1:17" s="4" customFormat="1" ht="15">
      <c r="A19" s="94" t="s">
        <v>165</v>
      </c>
      <c r="B19" s="82" t="s">
        <v>283</v>
      </c>
      <c r="C19" s="65"/>
      <c r="D19" s="66"/>
      <c r="E19" s="200">
        <v>2004</v>
      </c>
      <c r="F19" s="83">
        <v>31.68</v>
      </c>
      <c r="G19" s="113" t="s">
        <v>54</v>
      </c>
      <c r="H19" s="113" t="s">
        <v>133</v>
      </c>
      <c r="I19" s="200">
        <v>8</v>
      </c>
      <c r="J19" s="75"/>
      <c r="K19" s="200">
        <v>80</v>
      </c>
      <c r="L19" s="200">
        <v>77</v>
      </c>
      <c r="M19" s="200"/>
      <c r="N19" s="75"/>
      <c r="O19" s="200"/>
      <c r="P19" s="200"/>
      <c r="Q19" s="119" t="s">
        <v>281</v>
      </c>
    </row>
    <row r="20" spans="1:17" s="4" customFormat="1" ht="15">
      <c r="A20" s="94"/>
      <c r="B20" s="64"/>
      <c r="C20" s="65"/>
      <c r="D20" s="66"/>
      <c r="E20" s="200"/>
      <c r="F20" s="83"/>
      <c r="G20" s="200"/>
      <c r="H20" s="116" t="s">
        <v>104</v>
      </c>
      <c r="I20" s="200"/>
      <c r="J20" s="75"/>
      <c r="K20" s="200"/>
      <c r="L20" s="200"/>
      <c r="M20" s="200"/>
      <c r="N20" s="75"/>
      <c r="O20" s="200"/>
      <c r="P20" s="120"/>
      <c r="Q20" s="201"/>
    </row>
    <row r="21" spans="1:17" s="4" customFormat="1" ht="15">
      <c r="A21" s="94" t="s">
        <v>166</v>
      </c>
      <c r="B21" s="64" t="s">
        <v>157</v>
      </c>
      <c r="C21" s="65"/>
      <c r="D21" s="66"/>
      <c r="E21" s="200">
        <v>2004</v>
      </c>
      <c r="F21" s="83">
        <v>36.46</v>
      </c>
      <c r="G21" s="200" t="s">
        <v>54</v>
      </c>
      <c r="H21" s="70" t="s">
        <v>273</v>
      </c>
      <c r="I21" s="200">
        <v>10</v>
      </c>
      <c r="J21" s="200"/>
      <c r="K21" s="200">
        <v>71</v>
      </c>
      <c r="L21" s="200">
        <v>135</v>
      </c>
      <c r="M21" s="114"/>
      <c r="N21" s="75"/>
      <c r="O21" s="200"/>
      <c r="P21" s="200"/>
      <c r="Q21" s="201" t="s">
        <v>153</v>
      </c>
    </row>
    <row r="22" spans="1:17" s="4" customFormat="1" ht="15">
      <c r="A22" s="94" t="s">
        <v>167</v>
      </c>
      <c r="B22" s="64" t="s">
        <v>224</v>
      </c>
      <c r="C22" s="65"/>
      <c r="D22" s="66"/>
      <c r="E22" s="200">
        <v>2004</v>
      </c>
      <c r="F22" s="83">
        <v>35.32</v>
      </c>
      <c r="G22" s="200" t="s">
        <v>54</v>
      </c>
      <c r="H22" s="113" t="s">
        <v>135</v>
      </c>
      <c r="I22" s="200">
        <v>6</v>
      </c>
      <c r="J22" s="75"/>
      <c r="K22" s="200">
        <v>70</v>
      </c>
      <c r="L22" s="200">
        <v>52</v>
      </c>
      <c r="M22" s="114"/>
      <c r="N22" s="75"/>
      <c r="O22" s="200"/>
      <c r="P22" s="200"/>
      <c r="Q22" s="201" t="s">
        <v>140</v>
      </c>
    </row>
    <row r="23" spans="1:17" s="4" customFormat="1" ht="15">
      <c r="A23" s="94"/>
      <c r="B23" s="64"/>
      <c r="C23" s="65"/>
      <c r="D23" s="66"/>
      <c r="E23" s="200"/>
      <c r="F23" s="83"/>
      <c r="G23" s="200"/>
      <c r="H23" s="116" t="s">
        <v>92</v>
      </c>
      <c r="I23" s="200"/>
      <c r="J23" s="75"/>
      <c r="K23" s="200"/>
      <c r="L23" s="200"/>
      <c r="M23" s="200"/>
      <c r="N23" s="75"/>
      <c r="O23" s="200"/>
      <c r="P23" s="120"/>
      <c r="Q23" s="201"/>
    </row>
    <row r="24" spans="1:17" s="4" customFormat="1" ht="15">
      <c r="A24" s="94" t="s">
        <v>169</v>
      </c>
      <c r="B24" s="64" t="s">
        <v>277</v>
      </c>
      <c r="C24" s="65"/>
      <c r="D24" s="66"/>
      <c r="E24" s="200">
        <v>2004</v>
      </c>
      <c r="F24" s="83">
        <v>41.4</v>
      </c>
      <c r="G24" s="200" t="s">
        <v>54</v>
      </c>
      <c r="H24" s="70" t="s">
        <v>273</v>
      </c>
      <c r="I24" s="200">
        <v>12</v>
      </c>
      <c r="J24" s="200"/>
      <c r="K24" s="200">
        <v>80</v>
      </c>
      <c r="L24" s="200">
        <v>135</v>
      </c>
      <c r="M24" s="114"/>
      <c r="N24" s="75"/>
      <c r="O24" s="200"/>
      <c r="P24" s="200"/>
      <c r="Q24" s="201" t="s">
        <v>153</v>
      </c>
    </row>
    <row r="25" spans="1:17" s="4" customFormat="1" ht="15">
      <c r="A25" s="94" t="s">
        <v>168</v>
      </c>
      <c r="B25" s="64" t="s">
        <v>139</v>
      </c>
      <c r="C25" s="65"/>
      <c r="D25" s="66"/>
      <c r="E25" s="200">
        <v>2004</v>
      </c>
      <c r="F25" s="83">
        <v>40.22</v>
      </c>
      <c r="G25" s="200" t="s">
        <v>54</v>
      </c>
      <c r="H25" s="113" t="s">
        <v>135</v>
      </c>
      <c r="I25" s="200">
        <v>8</v>
      </c>
      <c r="J25" s="75"/>
      <c r="K25" s="200">
        <v>87</v>
      </c>
      <c r="L25" s="200">
        <v>170</v>
      </c>
      <c r="M25" s="114"/>
      <c r="N25" s="75"/>
      <c r="O25" s="200"/>
      <c r="P25" s="200"/>
      <c r="Q25" s="201" t="s">
        <v>140</v>
      </c>
    </row>
    <row r="26" spans="1:17" s="4" customFormat="1" ht="15">
      <c r="A26" s="94" t="s">
        <v>170</v>
      </c>
      <c r="B26" s="64" t="s">
        <v>287</v>
      </c>
      <c r="C26" s="65"/>
      <c r="D26" s="66"/>
      <c r="E26" s="200">
        <v>2004</v>
      </c>
      <c r="F26" s="225">
        <v>43</v>
      </c>
      <c r="G26" s="200" t="s">
        <v>54</v>
      </c>
      <c r="H26" s="113" t="s">
        <v>133</v>
      </c>
      <c r="I26" s="200">
        <v>10</v>
      </c>
      <c r="J26" s="75"/>
      <c r="K26" s="200">
        <v>107</v>
      </c>
      <c r="L26" s="200">
        <v>171</v>
      </c>
      <c r="M26" s="200"/>
      <c r="N26" s="75"/>
      <c r="O26" s="200"/>
      <c r="P26" s="200"/>
      <c r="Q26" s="119" t="s">
        <v>281</v>
      </c>
    </row>
    <row r="27" spans="1:17" s="4" customFormat="1" ht="15">
      <c r="A27" s="94"/>
      <c r="B27" s="64"/>
      <c r="C27" s="65"/>
      <c r="D27" s="66"/>
      <c r="E27" s="200"/>
      <c r="F27" s="83"/>
      <c r="G27" s="200"/>
      <c r="H27" s="116" t="s">
        <v>124</v>
      </c>
      <c r="I27" s="200"/>
      <c r="J27" s="75"/>
      <c r="K27" s="200"/>
      <c r="L27" s="200"/>
      <c r="M27" s="200"/>
      <c r="N27" s="75"/>
      <c r="O27" s="200"/>
      <c r="P27" s="70"/>
      <c r="Q27" s="201"/>
    </row>
    <row r="28" spans="1:17" s="4" customFormat="1" ht="15">
      <c r="A28" s="94" t="s">
        <v>314</v>
      </c>
      <c r="B28" s="64" t="s">
        <v>130</v>
      </c>
      <c r="C28" s="65"/>
      <c r="D28" s="66"/>
      <c r="E28" s="223">
        <v>2004</v>
      </c>
      <c r="F28" s="122">
        <v>75.2</v>
      </c>
      <c r="G28" s="121" t="s">
        <v>54</v>
      </c>
      <c r="H28" s="113" t="s">
        <v>128</v>
      </c>
      <c r="I28" s="200">
        <v>16</v>
      </c>
      <c r="J28" s="123"/>
      <c r="K28" s="223">
        <v>12</v>
      </c>
      <c r="L28" s="121">
        <v>31</v>
      </c>
      <c r="M28" s="200"/>
      <c r="N28" s="75"/>
      <c r="O28" s="200"/>
      <c r="P28" s="200"/>
      <c r="Q28" s="201" t="s">
        <v>129</v>
      </c>
    </row>
    <row r="29" spans="1:17" s="4" customFormat="1" ht="15">
      <c r="A29" s="94" t="s">
        <v>172</v>
      </c>
      <c r="B29" s="64" t="s">
        <v>265</v>
      </c>
      <c r="C29" s="65"/>
      <c r="D29" s="66"/>
      <c r="E29" s="200">
        <v>2004</v>
      </c>
      <c r="F29" s="83">
        <v>54.74</v>
      </c>
      <c r="G29" s="121" t="s">
        <v>54</v>
      </c>
      <c r="H29" s="113" t="s">
        <v>128</v>
      </c>
      <c r="I29" s="113">
        <v>8</v>
      </c>
      <c r="J29" s="75"/>
      <c r="K29" s="200">
        <v>1</v>
      </c>
      <c r="L29" s="200">
        <v>64</v>
      </c>
      <c r="M29" s="200"/>
      <c r="N29" s="75"/>
      <c r="O29" s="200"/>
      <c r="P29" s="200"/>
      <c r="Q29" s="201" t="s">
        <v>129</v>
      </c>
    </row>
    <row r="30" spans="1:17" s="4" customFormat="1" ht="15">
      <c r="A30" s="94" t="s">
        <v>171</v>
      </c>
      <c r="B30" s="210" t="s">
        <v>144</v>
      </c>
      <c r="C30" s="211"/>
      <c r="D30" s="212"/>
      <c r="E30" s="204">
        <v>2004</v>
      </c>
      <c r="F30" s="203">
        <v>69.2</v>
      </c>
      <c r="G30" s="204" t="s">
        <v>54</v>
      </c>
      <c r="H30" s="209" t="s">
        <v>294</v>
      </c>
      <c r="I30" s="204">
        <v>14</v>
      </c>
      <c r="J30" s="207"/>
      <c r="K30" s="204">
        <v>50</v>
      </c>
      <c r="L30" s="204">
        <v>60</v>
      </c>
      <c r="M30" s="204"/>
      <c r="N30" s="207"/>
      <c r="O30" s="204"/>
      <c r="P30" s="204"/>
      <c r="Q30" s="208" t="s">
        <v>59</v>
      </c>
    </row>
    <row r="31" spans="1:17" s="4" customFormat="1" ht="15">
      <c r="A31" s="94"/>
      <c r="B31" s="64"/>
      <c r="C31" s="65"/>
      <c r="D31" s="66"/>
      <c r="E31" s="200"/>
      <c r="F31" s="83"/>
      <c r="G31" s="200"/>
      <c r="H31" s="126" t="s">
        <v>79</v>
      </c>
      <c r="I31" s="200"/>
      <c r="J31" s="75"/>
      <c r="K31" s="200"/>
      <c r="L31" s="200"/>
      <c r="M31" s="114"/>
      <c r="N31" s="75"/>
      <c r="O31" s="200"/>
      <c r="P31" s="124"/>
      <c r="Q31" s="201"/>
    </row>
    <row r="32" spans="1:17" s="4" customFormat="1" ht="15">
      <c r="A32" s="94" t="s">
        <v>173</v>
      </c>
      <c r="B32" s="64" t="s">
        <v>143</v>
      </c>
      <c r="C32" s="65"/>
      <c r="D32" s="66"/>
      <c r="E32" s="200">
        <v>2003</v>
      </c>
      <c r="F32" s="83">
        <v>39.1</v>
      </c>
      <c r="G32" s="200" t="s">
        <v>54</v>
      </c>
      <c r="H32" s="113" t="s">
        <v>135</v>
      </c>
      <c r="I32" s="200">
        <v>8</v>
      </c>
      <c r="J32" s="75"/>
      <c r="K32" s="200">
        <v>54</v>
      </c>
      <c r="L32" s="200">
        <v>73</v>
      </c>
      <c r="M32" s="114"/>
      <c r="N32" s="75"/>
      <c r="O32" s="200"/>
      <c r="P32" s="200"/>
      <c r="Q32" s="201" t="s">
        <v>140</v>
      </c>
    </row>
    <row r="33" spans="1:17" s="4" customFormat="1" ht="15">
      <c r="A33" s="94"/>
      <c r="B33" s="64"/>
      <c r="C33" s="65"/>
      <c r="D33" s="66"/>
      <c r="E33" s="200"/>
      <c r="F33" s="83"/>
      <c r="G33" s="200"/>
      <c r="H33" s="126" t="s">
        <v>80</v>
      </c>
      <c r="I33" s="200"/>
      <c r="J33" s="75"/>
      <c r="K33" s="200"/>
      <c r="L33" s="200"/>
      <c r="M33" s="114"/>
      <c r="N33" s="75"/>
      <c r="O33" s="200"/>
      <c r="P33" s="124"/>
      <c r="Q33" s="201"/>
    </row>
    <row r="34" spans="1:17" s="4" customFormat="1" ht="15">
      <c r="A34" s="94" t="s">
        <v>174</v>
      </c>
      <c r="B34" s="64" t="s">
        <v>311</v>
      </c>
      <c r="C34" s="65"/>
      <c r="D34" s="66"/>
      <c r="E34" s="200">
        <v>2003</v>
      </c>
      <c r="F34" s="83">
        <v>45.76</v>
      </c>
      <c r="G34" s="200"/>
      <c r="H34" s="120" t="s">
        <v>308</v>
      </c>
      <c r="I34" s="200">
        <v>10</v>
      </c>
      <c r="J34" s="75"/>
      <c r="K34" s="200">
        <v>52</v>
      </c>
      <c r="L34" s="200">
        <v>103</v>
      </c>
      <c r="M34" s="200"/>
      <c r="N34" s="75"/>
      <c r="O34" s="200"/>
      <c r="P34" s="200"/>
      <c r="Q34" s="201" t="s">
        <v>309</v>
      </c>
    </row>
    <row r="35" spans="1:17" s="4" customFormat="1" ht="15">
      <c r="A35" s="94" t="s">
        <v>176</v>
      </c>
      <c r="B35" s="64" t="s">
        <v>131</v>
      </c>
      <c r="C35" s="65"/>
      <c r="D35" s="66"/>
      <c r="E35" s="200">
        <v>2003</v>
      </c>
      <c r="F35" s="83">
        <v>47.94</v>
      </c>
      <c r="G35" s="200" t="s">
        <v>54</v>
      </c>
      <c r="H35" s="113" t="s">
        <v>128</v>
      </c>
      <c r="I35" s="200">
        <v>16</v>
      </c>
      <c r="J35" s="75"/>
      <c r="K35" s="200">
        <v>30</v>
      </c>
      <c r="L35" s="200">
        <v>87</v>
      </c>
      <c r="M35" s="200"/>
      <c r="N35" s="75"/>
      <c r="O35" s="200"/>
      <c r="P35" s="70"/>
      <c r="Q35" s="201" t="s">
        <v>129</v>
      </c>
    </row>
    <row r="36" spans="1:17" s="4" customFormat="1" ht="15">
      <c r="A36" s="94" t="s">
        <v>175</v>
      </c>
      <c r="B36" s="64" t="s">
        <v>149</v>
      </c>
      <c r="C36" s="65"/>
      <c r="D36" s="66"/>
      <c r="E36" s="215">
        <v>2003</v>
      </c>
      <c r="F36" s="83">
        <v>43.58</v>
      </c>
      <c r="G36" s="215" t="s">
        <v>54</v>
      </c>
      <c r="H36" s="209" t="s">
        <v>294</v>
      </c>
      <c r="I36" s="215">
        <v>10</v>
      </c>
      <c r="J36" s="75"/>
      <c r="K36" s="215">
        <v>102</v>
      </c>
      <c r="L36" s="215">
        <v>140</v>
      </c>
      <c r="M36" s="114"/>
      <c r="N36" s="75"/>
      <c r="O36" s="215"/>
      <c r="P36" s="120"/>
      <c r="Q36" s="208" t="s">
        <v>295</v>
      </c>
    </row>
    <row r="37" spans="1:17" s="4" customFormat="1" ht="15">
      <c r="A37" s="94"/>
      <c r="B37" s="64"/>
      <c r="C37" s="65"/>
      <c r="D37" s="66"/>
      <c r="E37" s="200"/>
      <c r="F37" s="83"/>
      <c r="G37" s="200"/>
      <c r="H37" s="126" t="s">
        <v>81</v>
      </c>
      <c r="I37" s="200"/>
      <c r="J37" s="75"/>
      <c r="K37" s="200"/>
      <c r="L37" s="200"/>
      <c r="M37" s="114"/>
      <c r="N37" s="75"/>
      <c r="O37" s="200"/>
      <c r="P37" s="124"/>
      <c r="Q37" s="201"/>
    </row>
    <row r="38" spans="1:17" s="4" customFormat="1" ht="15">
      <c r="A38" s="94" t="s">
        <v>177</v>
      </c>
      <c r="B38" s="64" t="s">
        <v>268</v>
      </c>
      <c r="C38" s="65"/>
      <c r="D38" s="66"/>
      <c r="E38" s="200">
        <v>2003</v>
      </c>
      <c r="F38" s="83">
        <v>75.8</v>
      </c>
      <c r="G38" s="200"/>
      <c r="H38" s="113" t="s">
        <v>269</v>
      </c>
      <c r="I38" s="200">
        <v>10</v>
      </c>
      <c r="J38" s="75"/>
      <c r="K38" s="200">
        <v>30</v>
      </c>
      <c r="L38" s="200">
        <v>28</v>
      </c>
      <c r="M38" s="200"/>
      <c r="N38" s="75"/>
      <c r="O38" s="200"/>
      <c r="P38" s="70"/>
      <c r="Q38" s="201" t="s">
        <v>270</v>
      </c>
    </row>
    <row r="39" spans="1:17" s="4" customFormat="1" ht="15">
      <c r="A39" s="94"/>
      <c r="B39" s="64"/>
      <c r="C39" s="65"/>
      <c r="D39" s="66"/>
      <c r="E39" s="200"/>
      <c r="F39" s="83"/>
      <c r="G39" s="200"/>
      <c r="H39" s="116" t="s">
        <v>254</v>
      </c>
      <c r="I39" s="200"/>
      <c r="J39" s="75"/>
      <c r="K39" s="200"/>
      <c r="L39" s="200"/>
      <c r="M39" s="200"/>
      <c r="N39" s="75"/>
      <c r="O39" s="200"/>
      <c r="P39" s="120"/>
      <c r="Q39" s="201"/>
    </row>
    <row r="40" spans="1:17" s="4" customFormat="1" ht="15">
      <c r="A40" s="94" t="s">
        <v>178</v>
      </c>
      <c r="B40" s="64" t="s">
        <v>89</v>
      </c>
      <c r="C40" s="65"/>
      <c r="D40" s="66"/>
      <c r="E40" s="200">
        <v>2002</v>
      </c>
      <c r="F40" s="83">
        <v>39.52</v>
      </c>
      <c r="G40" s="200" t="s">
        <v>54</v>
      </c>
      <c r="H40" s="125" t="s">
        <v>260</v>
      </c>
      <c r="I40" s="200">
        <v>16</v>
      </c>
      <c r="J40" s="75"/>
      <c r="K40" s="200">
        <v>70</v>
      </c>
      <c r="L40" s="200">
        <v>69</v>
      </c>
      <c r="M40" s="200"/>
      <c r="N40" s="75"/>
      <c r="O40" s="200"/>
      <c r="P40" s="70"/>
      <c r="Q40" s="201" t="s">
        <v>84</v>
      </c>
    </row>
    <row r="41" spans="1:17" s="4" customFormat="1" ht="15">
      <c r="A41" s="94"/>
      <c r="B41" s="64"/>
      <c r="C41" s="65"/>
      <c r="D41" s="66"/>
      <c r="E41" s="200"/>
      <c r="F41" s="83"/>
      <c r="G41" s="200"/>
      <c r="H41" s="116" t="s">
        <v>107</v>
      </c>
      <c r="I41" s="200"/>
      <c r="J41" s="75"/>
      <c r="K41" s="200"/>
      <c r="L41" s="200"/>
      <c r="M41" s="200"/>
      <c r="N41" s="75"/>
      <c r="O41" s="200"/>
      <c r="P41" s="120"/>
      <c r="Q41" s="201"/>
    </row>
    <row r="42" spans="1:17" s="4" customFormat="1" ht="15">
      <c r="A42" s="94" t="s">
        <v>179</v>
      </c>
      <c r="B42" s="64" t="s">
        <v>158</v>
      </c>
      <c r="C42" s="65"/>
      <c r="D42" s="66"/>
      <c r="E42" s="200">
        <v>2002</v>
      </c>
      <c r="F42" s="83">
        <v>51.2</v>
      </c>
      <c r="G42" s="200" t="s">
        <v>54</v>
      </c>
      <c r="H42" s="70" t="s">
        <v>273</v>
      </c>
      <c r="I42" s="200">
        <v>16</v>
      </c>
      <c r="J42" s="200"/>
      <c r="K42" s="200">
        <v>84</v>
      </c>
      <c r="L42" s="200">
        <v>120</v>
      </c>
      <c r="M42" s="114"/>
      <c r="N42" s="75"/>
      <c r="O42" s="200"/>
      <c r="P42" s="200"/>
      <c r="Q42" s="201" t="s">
        <v>153</v>
      </c>
    </row>
    <row r="43" spans="1:17" s="4" customFormat="1" ht="15">
      <c r="A43" s="94" t="s">
        <v>180</v>
      </c>
      <c r="B43" s="64" t="s">
        <v>87</v>
      </c>
      <c r="C43" s="65"/>
      <c r="D43" s="66"/>
      <c r="E43" s="200">
        <v>2002</v>
      </c>
      <c r="F43" s="83">
        <v>48.96</v>
      </c>
      <c r="G43" s="200" t="s">
        <v>54</v>
      </c>
      <c r="H43" s="125" t="s">
        <v>260</v>
      </c>
      <c r="I43" s="200">
        <v>16</v>
      </c>
      <c r="J43" s="75"/>
      <c r="K43" s="200">
        <v>90</v>
      </c>
      <c r="L43" s="200">
        <v>86</v>
      </c>
      <c r="M43" s="200"/>
      <c r="N43" s="75"/>
      <c r="O43" s="200"/>
      <c r="P43" s="70"/>
      <c r="Q43" s="201" t="s">
        <v>84</v>
      </c>
    </row>
    <row r="44" spans="1:17" s="4" customFormat="1" ht="15">
      <c r="A44" s="94"/>
      <c r="B44" s="64"/>
      <c r="C44" s="65"/>
      <c r="D44" s="66"/>
      <c r="E44" s="200"/>
      <c r="F44" s="83"/>
      <c r="G44" s="200"/>
      <c r="H44" s="116" t="s">
        <v>108</v>
      </c>
      <c r="I44" s="200"/>
      <c r="J44" s="75"/>
      <c r="K44" s="200"/>
      <c r="L44" s="200"/>
      <c r="M44" s="200"/>
      <c r="N44" s="75"/>
      <c r="O44" s="200"/>
      <c r="P44" s="120"/>
      <c r="Q44" s="201"/>
    </row>
    <row r="45" spans="1:17" s="4" customFormat="1" ht="15">
      <c r="A45" s="94" t="s">
        <v>181</v>
      </c>
      <c r="B45" s="197" t="s">
        <v>142</v>
      </c>
      <c r="C45" s="198"/>
      <c r="D45" s="199"/>
      <c r="E45" s="200">
        <v>2002</v>
      </c>
      <c r="F45" s="83">
        <v>56.12</v>
      </c>
      <c r="G45" s="200" t="s">
        <v>54</v>
      </c>
      <c r="H45" s="113" t="s">
        <v>135</v>
      </c>
      <c r="I45" s="200">
        <v>16</v>
      </c>
      <c r="J45" s="75"/>
      <c r="K45" s="200">
        <v>66</v>
      </c>
      <c r="L45" s="200">
        <v>95</v>
      </c>
      <c r="M45" s="114"/>
      <c r="N45" s="75"/>
      <c r="O45" s="200"/>
      <c r="P45" s="200"/>
      <c r="Q45" s="201" t="s">
        <v>136</v>
      </c>
    </row>
    <row r="46" spans="1:17" s="4" customFormat="1" ht="15">
      <c r="A46" s="94" t="s">
        <v>182</v>
      </c>
      <c r="B46" s="64" t="s">
        <v>313</v>
      </c>
      <c r="C46" s="65"/>
      <c r="D46" s="66"/>
      <c r="E46" s="200">
        <v>2002</v>
      </c>
      <c r="F46" s="83">
        <v>53.4</v>
      </c>
      <c r="G46" s="200" t="s">
        <v>54</v>
      </c>
      <c r="H46" s="113" t="s">
        <v>133</v>
      </c>
      <c r="I46" s="200">
        <v>14</v>
      </c>
      <c r="J46" s="75"/>
      <c r="K46" s="200">
        <v>60</v>
      </c>
      <c r="L46" s="200">
        <v>130</v>
      </c>
      <c r="M46" s="200"/>
      <c r="N46" s="75"/>
      <c r="O46" s="200"/>
      <c r="P46" s="200"/>
      <c r="Q46" s="119" t="s">
        <v>281</v>
      </c>
    </row>
    <row r="47" spans="1:17" s="4" customFormat="1" ht="15">
      <c r="A47" s="127"/>
      <c r="B47" s="64"/>
      <c r="C47" s="65"/>
      <c r="D47" s="66"/>
      <c r="E47" s="114"/>
      <c r="F47" s="128"/>
      <c r="G47" s="114"/>
      <c r="H47" s="129" t="s">
        <v>97</v>
      </c>
      <c r="I47" s="114"/>
      <c r="J47" s="85"/>
      <c r="K47" s="114"/>
      <c r="L47" s="114"/>
      <c r="M47" s="200"/>
      <c r="N47" s="75"/>
      <c r="O47" s="114"/>
      <c r="P47" s="120"/>
      <c r="Q47" s="130"/>
    </row>
    <row r="48" spans="1:17" s="4" customFormat="1" ht="15">
      <c r="A48" s="94" t="s">
        <v>183</v>
      </c>
      <c r="B48" s="64" t="s">
        <v>141</v>
      </c>
      <c r="C48" s="65"/>
      <c r="D48" s="66"/>
      <c r="E48" s="200">
        <v>2002</v>
      </c>
      <c r="F48" s="83">
        <v>66.46</v>
      </c>
      <c r="G48" s="200" t="s">
        <v>56</v>
      </c>
      <c r="H48" s="113" t="s">
        <v>135</v>
      </c>
      <c r="I48" s="200">
        <v>20</v>
      </c>
      <c r="J48" s="75"/>
      <c r="K48" s="200">
        <v>108</v>
      </c>
      <c r="L48" s="200">
        <v>144</v>
      </c>
      <c r="M48" s="114"/>
      <c r="N48" s="75"/>
      <c r="O48" s="200"/>
      <c r="P48" s="200"/>
      <c r="Q48" s="201" t="s">
        <v>136</v>
      </c>
    </row>
    <row r="49" spans="1:17" s="4" customFormat="1" ht="15">
      <c r="A49" s="94" t="s">
        <v>184</v>
      </c>
      <c r="B49" s="210" t="s">
        <v>299</v>
      </c>
      <c r="C49" s="211"/>
      <c r="D49" s="212"/>
      <c r="E49" s="204">
        <v>2002</v>
      </c>
      <c r="F49" s="203">
        <v>64.94</v>
      </c>
      <c r="G49" s="204" t="s">
        <v>54</v>
      </c>
      <c r="H49" s="209" t="s">
        <v>294</v>
      </c>
      <c r="I49" s="204">
        <v>16</v>
      </c>
      <c r="J49" s="207"/>
      <c r="K49" s="204">
        <v>61</v>
      </c>
      <c r="L49" s="204">
        <v>77</v>
      </c>
      <c r="M49" s="204"/>
      <c r="N49" s="207"/>
      <c r="O49" s="204"/>
      <c r="P49" s="204"/>
      <c r="Q49" s="208" t="s">
        <v>295</v>
      </c>
    </row>
    <row r="50" spans="1:17" s="4" customFormat="1" ht="15">
      <c r="A50" s="94"/>
      <c r="B50" s="64"/>
      <c r="C50" s="65"/>
      <c r="D50" s="66"/>
      <c r="E50" s="200"/>
      <c r="F50" s="83"/>
      <c r="G50" s="200"/>
      <c r="H50" s="200" t="s">
        <v>110</v>
      </c>
      <c r="I50" s="200"/>
      <c r="J50" s="75"/>
      <c r="K50" s="200"/>
      <c r="L50" s="200"/>
      <c r="M50" s="200"/>
      <c r="N50" s="75"/>
      <c r="O50" s="200"/>
      <c r="P50" s="200"/>
      <c r="Q50" s="201"/>
    </row>
    <row r="51" spans="1:17" s="4" customFormat="1" ht="15">
      <c r="A51" s="94" t="s">
        <v>185</v>
      </c>
      <c r="B51" s="64" t="s">
        <v>264</v>
      </c>
      <c r="C51" s="65"/>
      <c r="D51" s="66"/>
      <c r="E51" s="200">
        <v>2001</v>
      </c>
      <c r="F51" s="83">
        <v>46.7</v>
      </c>
      <c r="G51" s="200" t="s">
        <v>54</v>
      </c>
      <c r="H51" s="113" t="s">
        <v>128</v>
      </c>
      <c r="I51" s="200">
        <v>16</v>
      </c>
      <c r="J51" s="75"/>
      <c r="K51" s="200">
        <v>0</v>
      </c>
      <c r="L51" s="200">
        <v>74</v>
      </c>
      <c r="M51" s="200"/>
      <c r="N51" s="75"/>
      <c r="O51" s="200"/>
      <c r="P51" s="200"/>
      <c r="Q51" s="201" t="s">
        <v>129</v>
      </c>
    </row>
    <row r="52" spans="1:17" s="4" customFormat="1" ht="15">
      <c r="A52" s="94" t="s">
        <v>188</v>
      </c>
      <c r="B52" s="210" t="s">
        <v>146</v>
      </c>
      <c r="C52" s="211"/>
      <c r="D52" s="212"/>
      <c r="E52" s="204">
        <v>2000</v>
      </c>
      <c r="F52" s="203">
        <v>46.98</v>
      </c>
      <c r="G52" s="204" t="s">
        <v>54</v>
      </c>
      <c r="H52" s="209" t="s">
        <v>294</v>
      </c>
      <c r="I52" s="204">
        <v>16</v>
      </c>
      <c r="J52" s="207"/>
      <c r="K52" s="204">
        <v>38</v>
      </c>
      <c r="L52" s="204">
        <v>40</v>
      </c>
      <c r="M52" s="204"/>
      <c r="N52" s="207"/>
      <c r="O52" s="204"/>
      <c r="P52" s="204"/>
      <c r="Q52" s="208" t="s">
        <v>59</v>
      </c>
    </row>
    <row r="53" spans="1:17" s="4" customFormat="1" ht="15">
      <c r="A53" s="94"/>
      <c r="B53" s="64"/>
      <c r="C53" s="65"/>
      <c r="D53" s="66"/>
      <c r="E53" s="200"/>
      <c r="F53" s="83"/>
      <c r="G53" s="200"/>
      <c r="H53" s="116" t="s">
        <v>125</v>
      </c>
      <c r="I53" s="200"/>
      <c r="J53" s="75"/>
      <c r="K53" s="200"/>
      <c r="L53" s="200"/>
      <c r="M53" s="114"/>
      <c r="N53" s="75"/>
      <c r="O53" s="200"/>
      <c r="P53" s="70"/>
      <c r="Q53" s="201"/>
    </row>
    <row r="54" spans="1:17" s="4" customFormat="1" ht="15">
      <c r="A54" s="94" t="s">
        <v>189</v>
      </c>
      <c r="B54" s="64" t="s">
        <v>159</v>
      </c>
      <c r="C54" s="65"/>
      <c r="D54" s="66"/>
      <c r="E54" s="200">
        <v>2001</v>
      </c>
      <c r="F54" s="83">
        <v>57.92</v>
      </c>
      <c r="G54" s="200" t="s">
        <v>54</v>
      </c>
      <c r="H54" s="70" t="s">
        <v>273</v>
      </c>
      <c r="I54" s="200">
        <v>16</v>
      </c>
      <c r="J54" s="200"/>
      <c r="K54" s="200">
        <v>90</v>
      </c>
      <c r="L54" s="200">
        <v>103</v>
      </c>
      <c r="M54" s="114"/>
      <c r="N54" s="75"/>
      <c r="O54" s="200"/>
      <c r="P54" s="200"/>
      <c r="Q54" s="201" t="s">
        <v>153</v>
      </c>
    </row>
    <row r="55" spans="1:17" s="4" customFormat="1" ht="15">
      <c r="A55" s="94" t="s">
        <v>186</v>
      </c>
      <c r="B55" s="64" t="s">
        <v>134</v>
      </c>
      <c r="C55" s="65"/>
      <c r="D55" s="66"/>
      <c r="E55" s="200">
        <v>2000</v>
      </c>
      <c r="F55" s="83">
        <v>57.4</v>
      </c>
      <c r="G55" s="200" t="s">
        <v>56</v>
      </c>
      <c r="H55" s="113" t="s">
        <v>135</v>
      </c>
      <c r="I55" s="200">
        <v>20</v>
      </c>
      <c r="J55" s="75"/>
      <c r="K55" s="200">
        <v>71</v>
      </c>
      <c r="L55" s="200">
        <v>77</v>
      </c>
      <c r="M55" s="114"/>
      <c r="N55" s="75"/>
      <c r="O55" s="200"/>
      <c r="P55" s="200"/>
      <c r="Q55" s="201" t="s">
        <v>136</v>
      </c>
    </row>
    <row r="56" spans="1:17" s="4" customFormat="1" ht="15">
      <c r="A56" s="94" t="s">
        <v>192</v>
      </c>
      <c r="B56" s="197" t="s">
        <v>278</v>
      </c>
      <c r="C56" s="198"/>
      <c r="D56" s="199"/>
      <c r="E56" s="200">
        <v>2000</v>
      </c>
      <c r="F56" s="83">
        <v>56.24</v>
      </c>
      <c r="G56" s="200" t="s">
        <v>54</v>
      </c>
      <c r="H56" s="70" t="s">
        <v>273</v>
      </c>
      <c r="I56" s="200">
        <v>16</v>
      </c>
      <c r="J56" s="200"/>
      <c r="K56" s="200">
        <v>67</v>
      </c>
      <c r="L56" s="200">
        <v>85</v>
      </c>
      <c r="M56" s="114"/>
      <c r="N56" s="75"/>
      <c r="O56" s="200"/>
      <c r="P56" s="200"/>
      <c r="Q56" s="201" t="s">
        <v>153</v>
      </c>
    </row>
    <row r="57" spans="1:17" s="4" customFormat="1" ht="15">
      <c r="A57" s="94" t="s">
        <v>187</v>
      </c>
      <c r="B57" s="210" t="s">
        <v>300</v>
      </c>
      <c r="C57" s="211"/>
      <c r="D57" s="212"/>
      <c r="E57" s="204">
        <v>2001</v>
      </c>
      <c r="F57" s="203">
        <v>54.54</v>
      </c>
      <c r="G57" s="213" t="s">
        <v>56</v>
      </c>
      <c r="H57" s="209" t="s">
        <v>294</v>
      </c>
      <c r="I57" s="204">
        <v>20</v>
      </c>
      <c r="J57" s="207"/>
      <c r="K57" s="204">
        <v>40</v>
      </c>
      <c r="L57" s="204">
        <v>93</v>
      </c>
      <c r="M57" s="204"/>
      <c r="N57" s="207"/>
      <c r="O57" s="204"/>
      <c r="P57" s="204"/>
      <c r="Q57" s="208" t="s">
        <v>295</v>
      </c>
    </row>
    <row r="58" spans="1:17" s="4" customFormat="1" ht="15">
      <c r="A58" s="94" t="s">
        <v>193</v>
      </c>
      <c r="B58" s="197" t="s">
        <v>261</v>
      </c>
      <c r="C58" s="198"/>
      <c r="D58" s="199"/>
      <c r="E58" s="200">
        <v>2000</v>
      </c>
      <c r="F58" s="83">
        <v>54.34</v>
      </c>
      <c r="G58" s="200" t="s">
        <v>54</v>
      </c>
      <c r="H58" s="125" t="s">
        <v>260</v>
      </c>
      <c r="I58" s="200">
        <v>16</v>
      </c>
      <c r="J58" s="75"/>
      <c r="K58" s="200">
        <v>70</v>
      </c>
      <c r="L58" s="200">
        <v>100</v>
      </c>
      <c r="M58" s="200"/>
      <c r="N58" s="75"/>
      <c r="O58" s="200"/>
      <c r="P58" s="70"/>
      <c r="Q58" s="201" t="s">
        <v>84</v>
      </c>
    </row>
    <row r="59" spans="1:17" s="4" customFormat="1" ht="15">
      <c r="A59" s="94"/>
      <c r="B59" s="64"/>
      <c r="C59" s="65"/>
      <c r="D59" s="66"/>
      <c r="E59" s="200"/>
      <c r="F59" s="83"/>
      <c r="G59" s="200"/>
      <c r="H59" s="116" t="s">
        <v>112</v>
      </c>
      <c r="I59" s="200"/>
      <c r="J59" s="75"/>
      <c r="K59" s="200"/>
      <c r="L59" s="200"/>
      <c r="M59" s="114"/>
      <c r="N59" s="75"/>
      <c r="O59" s="200"/>
      <c r="P59" s="200"/>
      <c r="Q59" s="201"/>
    </row>
    <row r="60" spans="1:17" s="4" customFormat="1" ht="15">
      <c r="A60" s="94" t="s">
        <v>190</v>
      </c>
      <c r="B60" s="64" t="s">
        <v>138</v>
      </c>
      <c r="C60" s="65"/>
      <c r="D60" s="66"/>
      <c r="E60" s="200">
        <v>2000</v>
      </c>
      <c r="F60" s="83">
        <v>59.04</v>
      </c>
      <c r="G60" s="200" t="s">
        <v>56</v>
      </c>
      <c r="H60" s="113" t="s">
        <v>135</v>
      </c>
      <c r="I60" s="200">
        <v>20</v>
      </c>
      <c r="J60" s="75"/>
      <c r="K60" s="200">
        <v>65</v>
      </c>
      <c r="L60" s="200">
        <v>82</v>
      </c>
      <c r="M60" s="114"/>
      <c r="N60" s="75"/>
      <c r="O60" s="200"/>
      <c r="P60" s="200"/>
      <c r="Q60" s="201" t="s">
        <v>136</v>
      </c>
    </row>
    <row r="61" spans="1:17" s="4" customFormat="1" ht="15">
      <c r="A61" s="94" t="s">
        <v>191</v>
      </c>
      <c r="B61" s="210" t="s">
        <v>150</v>
      </c>
      <c r="C61" s="211"/>
      <c r="D61" s="212"/>
      <c r="E61" s="204">
        <v>2001</v>
      </c>
      <c r="F61" s="203">
        <v>58.26</v>
      </c>
      <c r="G61" s="204" t="s">
        <v>54</v>
      </c>
      <c r="H61" s="209" t="s">
        <v>294</v>
      </c>
      <c r="I61" s="204">
        <v>20</v>
      </c>
      <c r="J61" s="207"/>
      <c r="K61" s="204">
        <v>36</v>
      </c>
      <c r="L61" s="204">
        <v>70</v>
      </c>
      <c r="M61" s="204"/>
      <c r="N61" s="207"/>
      <c r="O61" s="204"/>
      <c r="P61" s="204"/>
      <c r="Q61" s="208" t="s">
        <v>295</v>
      </c>
    </row>
    <row r="62" spans="1:17" s="4" customFormat="1" ht="15">
      <c r="A62" s="94" t="s">
        <v>194</v>
      </c>
      <c r="B62" s="64" t="s">
        <v>151</v>
      </c>
      <c r="C62" s="65"/>
      <c r="D62" s="66"/>
      <c r="E62" s="200">
        <v>2001</v>
      </c>
      <c r="F62" s="83">
        <v>62.46</v>
      </c>
      <c r="G62" s="200" t="s">
        <v>54</v>
      </c>
      <c r="H62" s="125" t="s">
        <v>260</v>
      </c>
      <c r="I62" s="200">
        <v>20</v>
      </c>
      <c r="J62" s="75"/>
      <c r="K62" s="200">
        <v>76</v>
      </c>
      <c r="L62" s="200">
        <v>150</v>
      </c>
      <c r="M62" s="200"/>
      <c r="N62" s="75"/>
      <c r="O62" s="200"/>
      <c r="P62" s="70"/>
      <c r="Q62" s="201" t="s">
        <v>84</v>
      </c>
    </row>
    <row r="63" spans="1:17" s="4" customFormat="1" ht="15">
      <c r="A63" s="94" t="s">
        <v>196</v>
      </c>
      <c r="B63" s="210" t="s">
        <v>304</v>
      </c>
      <c r="C63" s="211"/>
      <c r="D63" s="212"/>
      <c r="E63" s="204">
        <v>2000</v>
      </c>
      <c r="F63" s="203">
        <v>59.98</v>
      </c>
      <c r="G63" s="213" t="s">
        <v>302</v>
      </c>
      <c r="H63" s="209" t="s">
        <v>294</v>
      </c>
      <c r="I63" s="213">
        <v>20</v>
      </c>
      <c r="J63" s="207"/>
      <c r="K63" s="204">
        <v>42</v>
      </c>
      <c r="L63" s="204">
        <v>49</v>
      </c>
      <c r="M63" s="204"/>
      <c r="N63" s="207"/>
      <c r="O63" s="204"/>
      <c r="P63" s="204"/>
      <c r="Q63" s="208" t="s">
        <v>295</v>
      </c>
    </row>
    <row r="64" spans="1:17" s="4" customFormat="1" ht="15">
      <c r="A64" s="94" t="s">
        <v>197</v>
      </c>
      <c r="B64" s="210" t="s">
        <v>303</v>
      </c>
      <c r="C64" s="211"/>
      <c r="D64" s="212"/>
      <c r="E64" s="204">
        <v>2000</v>
      </c>
      <c r="F64" s="203">
        <v>58.62</v>
      </c>
      <c r="G64" s="213" t="s">
        <v>302</v>
      </c>
      <c r="H64" s="209" t="s">
        <v>294</v>
      </c>
      <c r="I64" s="213">
        <v>20</v>
      </c>
      <c r="J64" s="207"/>
      <c r="K64" s="204">
        <v>50</v>
      </c>
      <c r="L64" s="204">
        <v>50</v>
      </c>
      <c r="M64" s="204"/>
      <c r="N64" s="207"/>
      <c r="O64" s="204"/>
      <c r="P64" s="204"/>
      <c r="Q64" s="208" t="s">
        <v>295</v>
      </c>
    </row>
    <row r="65" spans="1:17" s="4" customFormat="1" ht="15">
      <c r="A65" s="94"/>
      <c r="B65" s="64"/>
      <c r="C65" s="65"/>
      <c r="D65" s="66"/>
      <c r="E65" s="200"/>
      <c r="F65" s="83"/>
      <c r="G65" s="200"/>
      <c r="H65" s="116" t="s">
        <v>113</v>
      </c>
      <c r="I65" s="200"/>
      <c r="J65" s="75"/>
      <c r="K65" s="200"/>
      <c r="L65" s="200"/>
      <c r="M65" s="114"/>
      <c r="N65" s="75"/>
      <c r="O65" s="200"/>
      <c r="P65" s="200"/>
      <c r="Q65" s="201"/>
    </row>
    <row r="66" spans="1:17" s="4" customFormat="1" ht="15">
      <c r="A66" s="94" t="s">
        <v>195</v>
      </c>
      <c r="B66" s="210" t="s">
        <v>305</v>
      </c>
      <c r="C66" s="211"/>
      <c r="D66" s="212"/>
      <c r="E66" s="204">
        <v>2000</v>
      </c>
      <c r="F66" s="203">
        <v>63.48</v>
      </c>
      <c r="G66" s="213" t="s">
        <v>56</v>
      </c>
      <c r="H66" s="209" t="s">
        <v>294</v>
      </c>
      <c r="I66" s="204">
        <v>20</v>
      </c>
      <c r="J66" s="207"/>
      <c r="K66" s="204">
        <v>38</v>
      </c>
      <c r="L66" s="204">
        <v>81</v>
      </c>
      <c r="M66" s="204"/>
      <c r="N66" s="207"/>
      <c r="O66" s="204"/>
      <c r="P66" s="204"/>
      <c r="Q66" s="208" t="s">
        <v>295</v>
      </c>
    </row>
    <row r="67" spans="1:17" s="4" customFormat="1" ht="15">
      <c r="A67" s="94" t="s">
        <v>198</v>
      </c>
      <c r="B67" s="64" t="s">
        <v>85</v>
      </c>
      <c r="C67" s="65"/>
      <c r="D67" s="66"/>
      <c r="E67" s="200">
        <v>2000</v>
      </c>
      <c r="F67" s="83">
        <v>63.06</v>
      </c>
      <c r="G67" s="200" t="s">
        <v>55</v>
      </c>
      <c r="H67" s="125" t="s">
        <v>260</v>
      </c>
      <c r="I67" s="200">
        <v>24</v>
      </c>
      <c r="J67" s="75"/>
      <c r="K67" s="200">
        <v>48</v>
      </c>
      <c r="L67" s="200">
        <v>57</v>
      </c>
      <c r="M67" s="200"/>
      <c r="N67" s="75"/>
      <c r="O67" s="200"/>
      <c r="P67" s="70"/>
      <c r="Q67" s="201" t="s">
        <v>84</v>
      </c>
    </row>
    <row r="68" spans="1:17" s="4" customFormat="1" ht="15">
      <c r="A68" s="94"/>
      <c r="B68" s="64"/>
      <c r="C68" s="65"/>
      <c r="D68" s="66"/>
      <c r="E68" s="200"/>
      <c r="F68" s="83"/>
      <c r="G68" s="200"/>
      <c r="H68" s="116" t="s">
        <v>114</v>
      </c>
      <c r="I68" s="200"/>
      <c r="J68" s="75"/>
      <c r="K68" s="200"/>
      <c r="L68" s="200"/>
      <c r="M68" s="114"/>
      <c r="N68" s="75"/>
      <c r="O68" s="200"/>
      <c r="P68" s="200"/>
      <c r="Q68" s="201"/>
    </row>
    <row r="69" spans="1:17" s="4" customFormat="1" ht="15">
      <c r="A69" s="94" t="s">
        <v>199</v>
      </c>
      <c r="B69" s="210" t="s">
        <v>301</v>
      </c>
      <c r="C69" s="211"/>
      <c r="D69" s="212"/>
      <c r="E69" s="204">
        <v>2001</v>
      </c>
      <c r="F69" s="203">
        <v>74.3</v>
      </c>
      <c r="G69" s="213" t="s">
        <v>302</v>
      </c>
      <c r="H69" s="209" t="s">
        <v>294</v>
      </c>
      <c r="I69" s="204">
        <v>16</v>
      </c>
      <c r="J69" s="207"/>
      <c r="K69" s="204">
        <v>40</v>
      </c>
      <c r="L69" s="204">
        <v>68</v>
      </c>
      <c r="M69" s="204"/>
      <c r="N69" s="207"/>
      <c r="O69" s="204"/>
      <c r="P69" s="204"/>
      <c r="Q69" s="208" t="s">
        <v>295</v>
      </c>
    </row>
    <row r="70" spans="1:17" s="4" customFormat="1" ht="15">
      <c r="A70" s="94" t="s">
        <v>202</v>
      </c>
      <c r="B70" s="210" t="s">
        <v>148</v>
      </c>
      <c r="C70" s="211"/>
      <c r="D70" s="212"/>
      <c r="E70" s="204">
        <v>2000</v>
      </c>
      <c r="F70" s="203">
        <v>68.32</v>
      </c>
      <c r="G70" s="213" t="s">
        <v>132</v>
      </c>
      <c r="H70" s="209" t="s">
        <v>294</v>
      </c>
      <c r="I70" s="213">
        <v>24</v>
      </c>
      <c r="J70" s="207"/>
      <c r="K70" s="204">
        <v>40</v>
      </c>
      <c r="L70" s="204">
        <v>85</v>
      </c>
      <c r="M70" s="204"/>
      <c r="N70" s="207"/>
      <c r="O70" s="204"/>
      <c r="P70" s="204"/>
      <c r="Q70" s="208" t="s">
        <v>295</v>
      </c>
    </row>
    <row r="71" spans="1:17" s="4" customFormat="1" ht="15">
      <c r="A71" s="94" t="s">
        <v>200</v>
      </c>
      <c r="B71" s="64" t="s">
        <v>284</v>
      </c>
      <c r="C71" s="65"/>
      <c r="D71" s="66"/>
      <c r="E71" s="200">
        <v>2000</v>
      </c>
      <c r="F71" s="83">
        <v>70.86</v>
      </c>
      <c r="G71" s="200" t="s">
        <v>56</v>
      </c>
      <c r="H71" s="113" t="s">
        <v>133</v>
      </c>
      <c r="I71" s="200">
        <v>20</v>
      </c>
      <c r="J71" s="75"/>
      <c r="K71" s="200">
        <v>73</v>
      </c>
      <c r="L71" s="200">
        <v>153</v>
      </c>
      <c r="M71" s="200"/>
      <c r="N71" s="75"/>
      <c r="O71" s="200"/>
      <c r="P71" s="200"/>
      <c r="Q71" s="119" t="s">
        <v>281</v>
      </c>
    </row>
    <row r="72" spans="1:17" s="4" customFormat="1" ht="15">
      <c r="A72" s="94"/>
      <c r="B72" s="64"/>
      <c r="C72" s="65"/>
      <c r="D72" s="66"/>
      <c r="E72" s="200"/>
      <c r="F72" s="83"/>
      <c r="G72" s="200"/>
      <c r="H72" s="116" t="s">
        <v>115</v>
      </c>
      <c r="I72" s="200"/>
      <c r="J72" s="75"/>
      <c r="K72" s="200"/>
      <c r="L72" s="200"/>
      <c r="M72" s="114"/>
      <c r="N72" s="75"/>
      <c r="O72" s="200"/>
      <c r="P72" s="200"/>
      <c r="Q72" s="201"/>
    </row>
    <row r="73" spans="1:17" s="4" customFormat="1" ht="15">
      <c r="A73" s="94" t="s">
        <v>206</v>
      </c>
      <c r="B73" s="64" t="s">
        <v>229</v>
      </c>
      <c r="C73" s="65"/>
      <c r="D73" s="66"/>
      <c r="E73" s="200">
        <v>2000</v>
      </c>
      <c r="F73" s="83">
        <v>86.96</v>
      </c>
      <c r="G73" s="200" t="s">
        <v>132</v>
      </c>
      <c r="H73" s="125" t="s">
        <v>260</v>
      </c>
      <c r="I73" s="200">
        <v>24</v>
      </c>
      <c r="J73" s="75"/>
      <c r="K73" s="200">
        <v>50</v>
      </c>
      <c r="L73" s="200">
        <v>83</v>
      </c>
      <c r="M73" s="200"/>
      <c r="N73" s="75"/>
      <c r="O73" s="200"/>
      <c r="P73" s="70"/>
      <c r="Q73" s="201" t="s">
        <v>84</v>
      </c>
    </row>
    <row r="74" spans="1:17" s="4" customFormat="1" ht="15">
      <c r="A74" s="94" t="s">
        <v>203</v>
      </c>
      <c r="B74" s="64" t="s">
        <v>88</v>
      </c>
      <c r="C74" s="65"/>
      <c r="D74" s="66"/>
      <c r="E74" s="200">
        <v>2001</v>
      </c>
      <c r="F74" s="83">
        <v>75.5</v>
      </c>
      <c r="G74" s="200" t="s">
        <v>54</v>
      </c>
      <c r="H74" s="125" t="s">
        <v>260</v>
      </c>
      <c r="I74" s="200">
        <v>16</v>
      </c>
      <c r="J74" s="75"/>
      <c r="K74" s="200">
        <v>70</v>
      </c>
      <c r="L74" s="200">
        <v>111</v>
      </c>
      <c r="M74" s="200"/>
      <c r="N74" s="75"/>
      <c r="O74" s="200"/>
      <c r="P74" s="70"/>
      <c r="Q74" s="201" t="s">
        <v>84</v>
      </c>
    </row>
    <row r="75" spans="1:17" s="4" customFormat="1" ht="15">
      <c r="A75" s="94" t="s">
        <v>201</v>
      </c>
      <c r="B75" s="201" t="s">
        <v>137</v>
      </c>
      <c r="C75" s="201"/>
      <c r="D75" s="201"/>
      <c r="E75" s="200">
        <v>2000</v>
      </c>
      <c r="F75" s="83">
        <v>78.58</v>
      </c>
      <c r="G75" s="200" t="s">
        <v>56</v>
      </c>
      <c r="H75" s="113" t="s">
        <v>135</v>
      </c>
      <c r="I75" s="200">
        <v>20</v>
      </c>
      <c r="J75" s="75"/>
      <c r="K75" s="200">
        <v>50</v>
      </c>
      <c r="L75" s="200">
        <v>115</v>
      </c>
      <c r="M75" s="114"/>
      <c r="N75" s="75"/>
      <c r="O75" s="200"/>
      <c r="P75" s="200"/>
      <c r="Q75" s="201" t="s">
        <v>136</v>
      </c>
    </row>
    <row r="76" spans="1:17" s="4" customFormat="1" ht="15">
      <c r="A76" s="94" t="s">
        <v>204</v>
      </c>
      <c r="B76" s="201" t="s">
        <v>279</v>
      </c>
      <c r="C76" s="201"/>
      <c r="D76" s="201"/>
      <c r="E76" s="200">
        <v>2001</v>
      </c>
      <c r="F76" s="83">
        <v>76.14</v>
      </c>
      <c r="G76" s="200" t="s">
        <v>56</v>
      </c>
      <c r="H76" s="113" t="s">
        <v>135</v>
      </c>
      <c r="I76" s="200">
        <v>20</v>
      </c>
      <c r="J76" s="75"/>
      <c r="K76" s="200">
        <v>112</v>
      </c>
      <c r="L76" s="200">
        <v>118</v>
      </c>
      <c r="M76" s="114"/>
      <c r="N76" s="75"/>
      <c r="O76" s="200"/>
      <c r="P76" s="200"/>
      <c r="Q76" s="201" t="s">
        <v>136</v>
      </c>
    </row>
    <row r="77" spans="1:17" s="4" customFormat="1" ht="15">
      <c r="A77" s="94" t="s">
        <v>205</v>
      </c>
      <c r="B77" s="201" t="s">
        <v>280</v>
      </c>
      <c r="C77" s="201"/>
      <c r="D77" s="201"/>
      <c r="E77" s="200">
        <v>2000</v>
      </c>
      <c r="F77" s="83">
        <v>91.72</v>
      </c>
      <c r="G77" s="200" t="s">
        <v>54</v>
      </c>
      <c r="H77" s="113" t="s">
        <v>135</v>
      </c>
      <c r="I77" s="200">
        <v>20</v>
      </c>
      <c r="J77" s="75"/>
      <c r="K77" s="200">
        <v>66</v>
      </c>
      <c r="L77" s="200">
        <v>45</v>
      </c>
      <c r="M77" s="200"/>
      <c r="N77" s="75"/>
      <c r="O77" s="200"/>
      <c r="P77" s="70"/>
      <c r="Q77" s="201" t="s">
        <v>140</v>
      </c>
    </row>
    <row r="78" spans="1:17" s="4" customFormat="1" ht="15">
      <c r="A78" s="94"/>
      <c r="B78" s="64"/>
      <c r="C78" s="65"/>
      <c r="D78" s="66"/>
      <c r="E78" s="200"/>
      <c r="F78" s="83"/>
      <c r="G78" s="200"/>
      <c r="H78" s="116" t="s">
        <v>117</v>
      </c>
      <c r="I78" s="200"/>
      <c r="J78" s="75"/>
      <c r="K78" s="200"/>
      <c r="L78" s="200"/>
      <c r="M78" s="200"/>
      <c r="N78" s="75"/>
      <c r="O78" s="200"/>
      <c r="P78" s="200"/>
      <c r="Q78" s="125"/>
    </row>
    <row r="79" spans="1:17" s="4" customFormat="1" ht="15">
      <c r="A79" s="94" t="s">
        <v>207</v>
      </c>
      <c r="B79" s="210" t="s">
        <v>310</v>
      </c>
      <c r="C79" s="211"/>
      <c r="D79" s="212"/>
      <c r="E79" s="204">
        <v>1998</v>
      </c>
      <c r="F79" s="203">
        <v>60.9</v>
      </c>
      <c r="G79" s="204" t="s">
        <v>55</v>
      </c>
      <c r="H79" s="205" t="s">
        <v>308</v>
      </c>
      <c r="I79" s="213">
        <v>28</v>
      </c>
      <c r="J79" s="207"/>
      <c r="K79" s="204">
        <v>49</v>
      </c>
      <c r="L79" s="204">
        <v>84</v>
      </c>
      <c r="M79" s="204"/>
      <c r="N79" s="207"/>
      <c r="O79" s="204"/>
      <c r="P79" s="204"/>
      <c r="Q79" s="208" t="s">
        <v>309</v>
      </c>
    </row>
    <row r="80" spans="1:17" s="4" customFormat="1" ht="15">
      <c r="A80" s="94"/>
      <c r="B80" s="64"/>
      <c r="C80" s="65"/>
      <c r="D80" s="66"/>
      <c r="E80" s="200"/>
      <c r="F80" s="83"/>
      <c r="G80" s="200"/>
      <c r="H80" s="116" t="s">
        <v>118</v>
      </c>
      <c r="I80" s="200"/>
      <c r="J80" s="75"/>
      <c r="K80" s="200"/>
      <c r="L80" s="200"/>
      <c r="M80" s="200"/>
      <c r="N80" s="75"/>
      <c r="O80" s="200"/>
      <c r="P80" s="200"/>
      <c r="Q80" s="201"/>
    </row>
    <row r="81" spans="1:17" s="4" customFormat="1" ht="15">
      <c r="A81" s="94" t="s">
        <v>208</v>
      </c>
      <c r="B81" s="64" t="s">
        <v>160</v>
      </c>
      <c r="C81" s="65"/>
      <c r="D81" s="66"/>
      <c r="E81" s="200">
        <v>2000</v>
      </c>
      <c r="F81" s="83">
        <v>68</v>
      </c>
      <c r="G81" s="200" t="s">
        <v>55</v>
      </c>
      <c r="H81" s="70" t="s">
        <v>273</v>
      </c>
      <c r="I81" s="200">
        <v>32</v>
      </c>
      <c r="J81" s="200"/>
      <c r="K81" s="200">
        <v>43</v>
      </c>
      <c r="L81" s="200">
        <v>80</v>
      </c>
      <c r="M81" s="114"/>
      <c r="N81" s="75"/>
      <c r="O81" s="200"/>
      <c r="P81" s="200"/>
      <c r="Q81" s="201" t="s">
        <v>153</v>
      </c>
    </row>
    <row r="82" spans="1:17" s="4" customFormat="1" ht="15">
      <c r="A82" s="94" t="s">
        <v>209</v>
      </c>
      <c r="B82" s="64" t="s">
        <v>263</v>
      </c>
      <c r="C82" s="65"/>
      <c r="D82" s="66"/>
      <c r="E82" s="200">
        <v>1999</v>
      </c>
      <c r="F82" s="83">
        <v>64.14</v>
      </c>
      <c r="G82" s="200" t="s">
        <v>54</v>
      </c>
      <c r="H82" s="125" t="s">
        <v>260</v>
      </c>
      <c r="I82" s="200">
        <v>24</v>
      </c>
      <c r="J82" s="75"/>
      <c r="K82" s="200">
        <v>55</v>
      </c>
      <c r="L82" s="200">
        <v>76</v>
      </c>
      <c r="M82" s="200"/>
      <c r="N82" s="75"/>
      <c r="O82" s="200"/>
      <c r="P82" s="70"/>
      <c r="Q82" s="201" t="s">
        <v>84</v>
      </c>
    </row>
    <row r="83" spans="1:17" s="4" customFormat="1" ht="15">
      <c r="A83" s="94" t="s">
        <v>210</v>
      </c>
      <c r="B83" s="210" t="s">
        <v>145</v>
      </c>
      <c r="C83" s="211"/>
      <c r="D83" s="212"/>
      <c r="E83" s="204">
        <v>1998</v>
      </c>
      <c r="F83" s="203">
        <v>67.66</v>
      </c>
      <c r="G83" s="204" t="s">
        <v>55</v>
      </c>
      <c r="H83" s="209" t="s">
        <v>294</v>
      </c>
      <c r="I83" s="213">
        <v>32</v>
      </c>
      <c r="J83" s="207"/>
      <c r="K83" s="204">
        <v>31</v>
      </c>
      <c r="L83" s="204">
        <v>50</v>
      </c>
      <c r="M83" s="204"/>
      <c r="N83" s="207"/>
      <c r="O83" s="204"/>
      <c r="P83" s="204"/>
      <c r="Q83" s="208" t="s">
        <v>295</v>
      </c>
    </row>
    <row r="84" spans="1:17" s="4" customFormat="1" ht="15">
      <c r="A84" s="94"/>
      <c r="B84" s="64"/>
      <c r="C84" s="65"/>
      <c r="D84" s="66"/>
      <c r="E84" s="200"/>
      <c r="F84" s="83"/>
      <c r="G84" s="200"/>
      <c r="H84" s="116" t="s">
        <v>127</v>
      </c>
      <c r="I84" s="200"/>
      <c r="J84" s="75"/>
      <c r="K84" s="200"/>
      <c r="L84" s="200"/>
      <c r="M84" s="200"/>
      <c r="N84" s="75"/>
      <c r="O84" s="200"/>
      <c r="P84" s="200"/>
      <c r="Q84" s="201"/>
    </row>
    <row r="85" spans="1:17" s="4" customFormat="1" ht="15">
      <c r="A85" s="94" t="s">
        <v>211</v>
      </c>
      <c r="B85" s="210" t="s">
        <v>306</v>
      </c>
      <c r="C85" s="211"/>
      <c r="D85" s="212"/>
      <c r="E85" s="204">
        <v>1999</v>
      </c>
      <c r="F85" s="203">
        <v>72.6</v>
      </c>
      <c r="G85" s="213" t="s">
        <v>302</v>
      </c>
      <c r="H85" s="209" t="s">
        <v>294</v>
      </c>
      <c r="I85" s="213">
        <v>20</v>
      </c>
      <c r="J85" s="207"/>
      <c r="K85" s="204">
        <v>55</v>
      </c>
      <c r="L85" s="204">
        <v>116</v>
      </c>
      <c r="M85" s="204"/>
      <c r="N85" s="207"/>
      <c r="O85" s="204"/>
      <c r="P85" s="204"/>
      <c r="Q85" s="208" t="s">
        <v>295</v>
      </c>
    </row>
    <row r="86" spans="1:17" s="4" customFormat="1" ht="15">
      <c r="A86" s="94" t="s">
        <v>212</v>
      </c>
      <c r="B86" s="64" t="s">
        <v>86</v>
      </c>
      <c r="C86" s="65"/>
      <c r="D86" s="66"/>
      <c r="E86" s="200">
        <v>1999</v>
      </c>
      <c r="F86" s="83">
        <v>70.6</v>
      </c>
      <c r="G86" s="200" t="s">
        <v>57</v>
      </c>
      <c r="H86" s="125" t="s">
        <v>260</v>
      </c>
      <c r="I86" s="200">
        <v>24</v>
      </c>
      <c r="J86" s="75"/>
      <c r="K86" s="200">
        <v>23</v>
      </c>
      <c r="L86" s="200">
        <v>56</v>
      </c>
      <c r="M86" s="200"/>
      <c r="N86" s="75"/>
      <c r="O86" s="200"/>
      <c r="P86" s="70"/>
      <c r="Q86" s="201" t="s">
        <v>84</v>
      </c>
    </row>
    <row r="87" spans="1:17" s="4" customFormat="1" ht="15">
      <c r="A87" s="94"/>
      <c r="B87" s="64"/>
      <c r="C87" s="65"/>
      <c r="D87" s="66"/>
      <c r="E87" s="200"/>
      <c r="F87" s="83"/>
      <c r="G87" s="200"/>
      <c r="H87" s="116" t="s">
        <v>257</v>
      </c>
      <c r="I87" s="200"/>
      <c r="J87" s="75"/>
      <c r="K87" s="200"/>
      <c r="L87" s="200"/>
      <c r="M87" s="114"/>
      <c r="N87" s="75"/>
      <c r="O87" s="200"/>
      <c r="P87" s="200"/>
      <c r="Q87" s="201"/>
    </row>
    <row r="88" spans="1:17" s="4" customFormat="1" ht="15">
      <c r="A88" s="94" t="s">
        <v>213</v>
      </c>
      <c r="B88" s="64" t="s">
        <v>267</v>
      </c>
      <c r="C88" s="65"/>
      <c r="D88" s="66"/>
      <c r="E88" s="200">
        <v>1998</v>
      </c>
      <c r="F88" s="83">
        <v>76.9</v>
      </c>
      <c r="G88" s="200" t="s">
        <v>54</v>
      </c>
      <c r="H88" s="113" t="s">
        <v>128</v>
      </c>
      <c r="I88" s="113">
        <v>20</v>
      </c>
      <c r="J88" s="75"/>
      <c r="K88" s="200">
        <v>62</v>
      </c>
      <c r="L88" s="200">
        <v>101</v>
      </c>
      <c r="M88" s="200"/>
      <c r="N88" s="75"/>
      <c r="O88" s="200"/>
      <c r="P88" s="200"/>
      <c r="Q88" s="201" t="s">
        <v>129</v>
      </c>
    </row>
    <row r="89" spans="1:17" s="4" customFormat="1" ht="15">
      <c r="A89" s="94"/>
      <c r="B89" s="64"/>
      <c r="C89" s="65"/>
      <c r="D89" s="66"/>
      <c r="E89" s="200"/>
      <c r="F89" s="83"/>
      <c r="G89" s="200"/>
      <c r="H89" s="116" t="s">
        <v>120</v>
      </c>
      <c r="I89" s="200"/>
      <c r="J89" s="75"/>
      <c r="K89" s="200"/>
      <c r="L89" s="200"/>
      <c r="M89" s="200"/>
      <c r="N89" s="75"/>
      <c r="O89" s="200"/>
      <c r="P89" s="70"/>
      <c r="Q89" s="201"/>
    </row>
    <row r="90" spans="1:17" s="4" customFormat="1" ht="15">
      <c r="A90" s="94" t="s">
        <v>215</v>
      </c>
      <c r="B90" s="210" t="s">
        <v>147</v>
      </c>
      <c r="C90" s="211"/>
      <c r="D90" s="212"/>
      <c r="E90" s="204">
        <v>1999</v>
      </c>
      <c r="F90" s="203">
        <v>83.24</v>
      </c>
      <c r="G90" s="213" t="s">
        <v>302</v>
      </c>
      <c r="H90" s="209" t="s">
        <v>294</v>
      </c>
      <c r="I90" s="213">
        <v>24</v>
      </c>
      <c r="J90" s="207"/>
      <c r="K90" s="204">
        <v>70</v>
      </c>
      <c r="L90" s="204">
        <v>65</v>
      </c>
      <c r="M90" s="204"/>
      <c r="N90" s="207"/>
      <c r="O90" s="204"/>
      <c r="P90" s="204"/>
      <c r="Q90" s="208" t="s">
        <v>295</v>
      </c>
    </row>
    <row r="91" spans="1:17" s="4" customFormat="1" ht="15">
      <c r="A91" s="94"/>
      <c r="B91" s="64"/>
      <c r="C91" s="65"/>
      <c r="D91" s="66"/>
      <c r="E91" s="200"/>
      <c r="F91" s="83"/>
      <c r="G91" s="200"/>
      <c r="H91" s="116" t="s">
        <v>121</v>
      </c>
      <c r="I91" s="200"/>
      <c r="J91" s="75"/>
      <c r="K91" s="200"/>
      <c r="L91" s="200"/>
      <c r="M91" s="200"/>
      <c r="N91" s="75"/>
      <c r="O91" s="200"/>
      <c r="P91" s="200"/>
      <c r="Q91" s="201"/>
    </row>
    <row r="92" spans="1:17" s="4" customFormat="1" ht="15">
      <c r="A92" s="94" t="s">
        <v>315</v>
      </c>
      <c r="B92" s="197" t="s">
        <v>83</v>
      </c>
      <c r="C92" s="198"/>
      <c r="D92" s="199"/>
      <c r="E92" s="200">
        <v>1999</v>
      </c>
      <c r="F92" s="83">
        <v>89.06</v>
      </c>
      <c r="G92" s="200" t="s">
        <v>55</v>
      </c>
      <c r="H92" s="125" t="s">
        <v>260</v>
      </c>
      <c r="I92" s="200">
        <v>24</v>
      </c>
      <c r="J92" s="75"/>
      <c r="K92" s="200">
        <v>100</v>
      </c>
      <c r="L92" s="200">
        <v>80</v>
      </c>
      <c r="M92" s="200"/>
      <c r="N92" s="75"/>
      <c r="O92" s="200"/>
      <c r="P92" s="70"/>
      <c r="Q92" s="201" t="s">
        <v>84</v>
      </c>
    </row>
    <row r="93" spans="1:17" s="4" customFormat="1" ht="15">
      <c r="A93" s="94" t="s">
        <v>214</v>
      </c>
      <c r="B93" s="64" t="s">
        <v>266</v>
      </c>
      <c r="C93" s="65"/>
      <c r="D93" s="66"/>
      <c r="E93" s="200">
        <v>1999</v>
      </c>
      <c r="F93" s="83">
        <v>94.3</v>
      </c>
      <c r="G93" s="200" t="s">
        <v>54</v>
      </c>
      <c r="H93" s="113" t="s">
        <v>128</v>
      </c>
      <c r="I93" s="113">
        <v>20</v>
      </c>
      <c r="J93" s="75"/>
      <c r="K93" s="200">
        <v>41</v>
      </c>
      <c r="L93" s="200">
        <v>140</v>
      </c>
      <c r="M93" s="200"/>
      <c r="N93" s="75"/>
      <c r="O93" s="200"/>
      <c r="P93" s="200"/>
      <c r="Q93" s="201" t="s">
        <v>129</v>
      </c>
    </row>
    <row r="94" spans="1:17" s="4" customFormat="1" ht="15">
      <c r="A94" s="94"/>
      <c r="B94" s="197"/>
      <c r="C94" s="198"/>
      <c r="D94" s="199"/>
      <c r="E94" s="200"/>
      <c r="F94" s="83"/>
      <c r="G94" s="200"/>
      <c r="H94" s="116" t="s">
        <v>235</v>
      </c>
      <c r="I94" s="200"/>
      <c r="J94" s="200"/>
      <c r="K94" s="200"/>
      <c r="L94" s="200"/>
      <c r="M94" s="200"/>
      <c r="N94" s="200"/>
      <c r="O94" s="200"/>
      <c r="P94" s="94"/>
      <c r="Q94" s="201"/>
    </row>
    <row r="95" spans="1:17" s="4" customFormat="1" ht="15">
      <c r="A95" s="94" t="s">
        <v>316</v>
      </c>
      <c r="B95" s="197" t="s">
        <v>288</v>
      </c>
      <c r="C95" s="198"/>
      <c r="D95" s="199"/>
      <c r="E95" s="200">
        <v>2004</v>
      </c>
      <c r="F95" s="83">
        <v>33.5</v>
      </c>
      <c r="G95" s="200" t="s">
        <v>54</v>
      </c>
      <c r="H95" s="113" t="s">
        <v>133</v>
      </c>
      <c r="I95" s="200">
        <v>8</v>
      </c>
      <c r="J95" s="75"/>
      <c r="K95" s="200">
        <v>118</v>
      </c>
      <c r="L95" s="200"/>
      <c r="M95" s="200"/>
      <c r="N95" s="75"/>
      <c r="O95" s="200"/>
      <c r="P95" s="200"/>
      <c r="Q95" s="119" t="s">
        <v>281</v>
      </c>
    </row>
    <row r="96" spans="1:17" s="4" customFormat="1" ht="15">
      <c r="A96" s="94" t="s">
        <v>317</v>
      </c>
      <c r="B96" s="197" t="s">
        <v>292</v>
      </c>
      <c r="C96" s="198"/>
      <c r="D96" s="199"/>
      <c r="E96" s="200">
        <v>2004</v>
      </c>
      <c r="F96" s="83">
        <v>37.36</v>
      </c>
      <c r="G96" s="200" t="s">
        <v>54</v>
      </c>
      <c r="H96" s="113" t="s">
        <v>133</v>
      </c>
      <c r="I96" s="200">
        <v>6</v>
      </c>
      <c r="J96" s="75"/>
      <c r="K96" s="200">
        <v>185</v>
      </c>
      <c r="L96" s="200"/>
      <c r="M96" s="200"/>
      <c r="N96" s="75"/>
      <c r="O96" s="200"/>
      <c r="P96" s="200"/>
      <c r="Q96" s="119" t="s">
        <v>281</v>
      </c>
    </row>
    <row r="97" spans="1:17" s="4" customFormat="1" ht="15">
      <c r="A97" s="94" t="s">
        <v>318</v>
      </c>
      <c r="B97" s="197" t="s">
        <v>296</v>
      </c>
      <c r="C97" s="198"/>
      <c r="D97" s="199"/>
      <c r="E97" s="200">
        <v>2007</v>
      </c>
      <c r="F97" s="83">
        <v>26.74</v>
      </c>
      <c r="G97" s="200" t="s">
        <v>54</v>
      </c>
      <c r="H97" s="209" t="s">
        <v>294</v>
      </c>
      <c r="I97" s="200">
        <v>6</v>
      </c>
      <c r="J97" s="200"/>
      <c r="K97" s="200">
        <v>110</v>
      </c>
      <c r="L97" s="200"/>
      <c r="M97" s="114"/>
      <c r="N97" s="75"/>
      <c r="O97" s="200"/>
      <c r="P97" s="200"/>
      <c r="Q97" s="208" t="s">
        <v>59</v>
      </c>
    </row>
    <row r="98" spans="1:17" s="4" customFormat="1" ht="15">
      <c r="A98" s="94"/>
      <c r="B98" s="197"/>
      <c r="C98" s="198"/>
      <c r="D98" s="199"/>
      <c r="E98" s="200"/>
      <c r="F98" s="83"/>
      <c r="G98" s="200"/>
      <c r="H98" s="116" t="s">
        <v>234</v>
      </c>
      <c r="I98" s="200"/>
      <c r="J98" s="200"/>
      <c r="K98" s="200"/>
      <c r="L98" s="200"/>
      <c r="M98" s="200"/>
      <c r="N98" s="75"/>
      <c r="O98" s="200"/>
      <c r="P98" s="94"/>
      <c r="Q98" s="201"/>
    </row>
    <row r="99" spans="1:17" s="4" customFormat="1" ht="15">
      <c r="A99" s="94" t="s">
        <v>319</v>
      </c>
      <c r="B99" s="197" t="s">
        <v>274</v>
      </c>
      <c r="C99" s="198"/>
      <c r="D99" s="199"/>
      <c r="E99" s="200">
        <v>2004</v>
      </c>
      <c r="F99" s="83">
        <v>44.84</v>
      </c>
      <c r="G99" s="200" t="s">
        <v>54</v>
      </c>
      <c r="H99" s="70" t="s">
        <v>273</v>
      </c>
      <c r="I99" s="200">
        <v>6</v>
      </c>
      <c r="J99" s="200"/>
      <c r="K99" s="200">
        <v>163</v>
      </c>
      <c r="L99" s="200"/>
      <c r="M99" s="114"/>
      <c r="N99" s="75"/>
      <c r="O99" s="200"/>
      <c r="P99" s="200"/>
      <c r="Q99" s="201" t="s">
        <v>153</v>
      </c>
    </row>
    <row r="100" spans="1:17" s="4" customFormat="1" ht="15">
      <c r="A100" s="94"/>
      <c r="B100" s="197"/>
      <c r="C100" s="198"/>
      <c r="D100" s="199"/>
      <c r="E100" s="200"/>
      <c r="F100" s="83"/>
      <c r="G100" s="200"/>
      <c r="H100" s="126" t="s">
        <v>233</v>
      </c>
      <c r="I100" s="200"/>
      <c r="J100" s="200"/>
      <c r="K100" s="200"/>
      <c r="L100" s="200"/>
      <c r="M100" s="200"/>
      <c r="N100" s="75"/>
      <c r="O100" s="200"/>
      <c r="P100" s="200"/>
      <c r="Q100" s="201"/>
    </row>
    <row r="101" spans="1:17" s="4" customFormat="1" ht="15">
      <c r="A101" s="94" t="s">
        <v>320</v>
      </c>
      <c r="B101" s="202" t="s">
        <v>271</v>
      </c>
      <c r="C101" s="86"/>
      <c r="D101" s="87"/>
      <c r="E101" s="200">
        <v>2004</v>
      </c>
      <c r="F101" s="83">
        <v>51.68</v>
      </c>
      <c r="G101" s="215" t="s">
        <v>54</v>
      </c>
      <c r="H101" s="113" t="s">
        <v>269</v>
      </c>
      <c r="I101" s="200">
        <v>8</v>
      </c>
      <c r="J101" s="200"/>
      <c r="K101" s="200">
        <v>38</v>
      </c>
      <c r="L101" s="200"/>
      <c r="M101" s="200"/>
      <c r="N101" s="75"/>
      <c r="O101" s="70"/>
      <c r="P101" s="200"/>
      <c r="Q101" s="201" t="s">
        <v>270</v>
      </c>
    </row>
    <row r="102" spans="1:17" s="4" customFormat="1" ht="15">
      <c r="A102" s="94"/>
      <c r="B102" s="64"/>
      <c r="C102" s="65"/>
      <c r="D102" s="66"/>
      <c r="E102" s="200"/>
      <c r="F102" s="84"/>
      <c r="G102" s="200"/>
      <c r="H102" s="116" t="s">
        <v>94</v>
      </c>
      <c r="I102" s="200"/>
      <c r="J102" s="200"/>
      <c r="K102" s="200"/>
      <c r="L102" s="200"/>
      <c r="M102" s="200"/>
      <c r="N102" s="200"/>
      <c r="O102" s="200"/>
      <c r="P102" s="200"/>
      <c r="Q102" s="201"/>
    </row>
    <row r="103" spans="1:17" s="4" customFormat="1" ht="15">
      <c r="A103" s="94" t="s">
        <v>321</v>
      </c>
      <c r="B103" s="64" t="s">
        <v>291</v>
      </c>
      <c r="C103" s="65"/>
      <c r="D103" s="66"/>
      <c r="E103" s="200">
        <v>2004</v>
      </c>
      <c r="F103" s="225">
        <v>58.88</v>
      </c>
      <c r="G103" s="200" t="s">
        <v>54</v>
      </c>
      <c r="H103" s="113" t="s">
        <v>133</v>
      </c>
      <c r="I103" s="200">
        <v>12</v>
      </c>
      <c r="J103" s="75"/>
      <c r="K103" s="200">
        <v>109</v>
      </c>
      <c r="L103" s="200"/>
      <c r="M103" s="200"/>
      <c r="N103" s="75"/>
      <c r="O103" s="200"/>
      <c r="P103" s="200"/>
      <c r="Q103" s="119" t="s">
        <v>281</v>
      </c>
    </row>
    <row r="104" spans="1:17" s="4" customFormat="1" ht="15">
      <c r="A104" s="94"/>
      <c r="B104" s="67"/>
      <c r="C104" s="68"/>
      <c r="D104" s="69"/>
      <c r="E104" s="200"/>
      <c r="F104" s="83"/>
      <c r="G104" s="70"/>
      <c r="H104" s="116" t="s">
        <v>77</v>
      </c>
      <c r="I104" s="200"/>
      <c r="J104" s="200"/>
      <c r="K104" s="200"/>
      <c r="L104" s="200"/>
      <c r="M104" s="200"/>
      <c r="N104" s="75"/>
      <c r="O104" s="200"/>
      <c r="P104" s="70"/>
      <c r="Q104" s="117"/>
    </row>
    <row r="105" spans="1:17" s="4" customFormat="1" ht="15">
      <c r="A105" s="94" t="s">
        <v>322</v>
      </c>
      <c r="B105" s="64" t="s">
        <v>152</v>
      </c>
      <c r="C105" s="65"/>
      <c r="D105" s="66"/>
      <c r="E105" s="200">
        <v>2002</v>
      </c>
      <c r="F105" s="83">
        <v>50.7</v>
      </c>
      <c r="G105" s="200" t="s">
        <v>54</v>
      </c>
      <c r="H105" s="70" t="s">
        <v>273</v>
      </c>
      <c r="I105" s="200">
        <v>14</v>
      </c>
      <c r="J105" s="200"/>
      <c r="K105" s="200">
        <v>101</v>
      </c>
      <c r="L105" s="200"/>
      <c r="M105" s="114"/>
      <c r="N105" s="75"/>
      <c r="O105" s="200"/>
      <c r="P105" s="200"/>
      <c r="Q105" s="201" t="s">
        <v>153</v>
      </c>
    </row>
    <row r="106" spans="1:17" s="4" customFormat="1" ht="15">
      <c r="A106" s="94"/>
      <c r="B106" s="64"/>
      <c r="C106" s="65"/>
      <c r="D106" s="66"/>
      <c r="E106" s="200"/>
      <c r="F106" s="83"/>
      <c r="G106" s="200"/>
      <c r="H106" s="116" t="s">
        <v>78</v>
      </c>
      <c r="I106" s="200"/>
      <c r="J106" s="200"/>
      <c r="K106" s="200"/>
      <c r="L106" s="200"/>
      <c r="M106" s="200"/>
      <c r="N106" s="75"/>
      <c r="O106" s="200"/>
      <c r="P106" s="70"/>
      <c r="Q106" s="201"/>
    </row>
    <row r="107" spans="1:17" s="4" customFormat="1" ht="15">
      <c r="A107" s="94" t="s">
        <v>323</v>
      </c>
      <c r="B107" s="64" t="s">
        <v>154</v>
      </c>
      <c r="C107" s="65"/>
      <c r="D107" s="66"/>
      <c r="E107" s="200">
        <v>2002</v>
      </c>
      <c r="F107" s="83">
        <v>86.14</v>
      </c>
      <c r="G107" s="200" t="s">
        <v>54</v>
      </c>
      <c r="H107" s="70" t="s">
        <v>273</v>
      </c>
      <c r="I107" s="200">
        <v>16</v>
      </c>
      <c r="J107" s="200"/>
      <c r="K107" s="200">
        <v>100</v>
      </c>
      <c r="L107" s="200"/>
      <c r="M107" s="114"/>
      <c r="N107" s="75"/>
      <c r="O107" s="200"/>
      <c r="P107" s="200"/>
      <c r="Q107" s="201" t="s">
        <v>153</v>
      </c>
    </row>
    <row r="108" spans="1:17" s="4" customFormat="1" ht="15">
      <c r="A108" s="94" t="s">
        <v>324</v>
      </c>
      <c r="B108" s="64" t="s">
        <v>289</v>
      </c>
      <c r="C108" s="65"/>
      <c r="D108" s="66"/>
      <c r="E108" s="200">
        <v>2002</v>
      </c>
      <c r="F108" s="83">
        <v>56.3</v>
      </c>
      <c r="G108" s="200" t="s">
        <v>54</v>
      </c>
      <c r="H108" s="113" t="s">
        <v>133</v>
      </c>
      <c r="I108" s="200">
        <v>12</v>
      </c>
      <c r="J108" s="75"/>
      <c r="K108" s="200">
        <v>105</v>
      </c>
      <c r="L108" s="200"/>
      <c r="M108" s="200"/>
      <c r="N108" s="75"/>
      <c r="O108" s="200"/>
      <c r="P108" s="200"/>
      <c r="Q108" s="119" t="s">
        <v>281</v>
      </c>
    </row>
    <row r="109" spans="1:17" s="4" customFormat="1" ht="15">
      <c r="A109" s="94"/>
      <c r="B109" s="64"/>
      <c r="C109" s="65"/>
      <c r="D109" s="66"/>
      <c r="E109" s="200"/>
      <c r="F109" s="83"/>
      <c r="G109" s="200"/>
      <c r="H109" s="116" t="s">
        <v>95</v>
      </c>
      <c r="I109" s="200"/>
      <c r="J109" s="200"/>
      <c r="K109" s="200"/>
      <c r="L109" s="200"/>
      <c r="M109" s="200"/>
      <c r="N109" s="200"/>
      <c r="O109" s="200"/>
      <c r="P109" s="200"/>
      <c r="Q109" s="201"/>
    </row>
    <row r="110" spans="1:17" s="4" customFormat="1" ht="15">
      <c r="A110" s="94" t="s">
        <v>325</v>
      </c>
      <c r="B110" s="64" t="s">
        <v>293</v>
      </c>
      <c r="C110" s="65"/>
      <c r="D110" s="66"/>
      <c r="E110" s="200">
        <v>2001</v>
      </c>
      <c r="F110" s="203">
        <v>46.2</v>
      </c>
      <c r="G110" s="204" t="s">
        <v>54</v>
      </c>
      <c r="H110" s="209" t="s">
        <v>294</v>
      </c>
      <c r="I110" s="204">
        <v>10</v>
      </c>
      <c r="J110" s="204"/>
      <c r="K110" s="204">
        <v>24</v>
      </c>
      <c r="L110" s="204"/>
      <c r="M110" s="206"/>
      <c r="N110" s="207"/>
      <c r="O110" s="204"/>
      <c r="P110" s="204"/>
      <c r="Q110" s="208" t="s">
        <v>295</v>
      </c>
    </row>
    <row r="111" spans="1:17" s="4" customFormat="1" ht="15">
      <c r="A111" s="94"/>
      <c r="B111" s="64"/>
      <c r="C111" s="65"/>
      <c r="D111" s="66"/>
      <c r="E111" s="200"/>
      <c r="F111" s="203"/>
      <c r="G111" s="204"/>
      <c r="H111" s="116" t="s">
        <v>298</v>
      </c>
      <c r="I111" s="204"/>
      <c r="J111" s="204"/>
      <c r="K111" s="204"/>
      <c r="L111" s="204"/>
      <c r="M111" s="206"/>
      <c r="N111" s="207"/>
      <c r="O111" s="204"/>
      <c r="P111" s="204"/>
      <c r="Q111" s="208"/>
    </row>
    <row r="112" spans="1:17" s="4" customFormat="1" ht="15">
      <c r="A112" s="94" t="s">
        <v>327</v>
      </c>
      <c r="B112" s="64" t="s">
        <v>262</v>
      </c>
      <c r="C112" s="65"/>
      <c r="D112" s="66"/>
      <c r="E112" s="200">
        <v>2001</v>
      </c>
      <c r="F112" s="83">
        <v>49.04</v>
      </c>
      <c r="G112" s="200" t="s">
        <v>54</v>
      </c>
      <c r="H112" s="125" t="s">
        <v>260</v>
      </c>
      <c r="I112" s="200">
        <v>12</v>
      </c>
      <c r="J112" s="75"/>
      <c r="K112" s="200">
        <v>49</v>
      </c>
      <c r="L112" s="200"/>
      <c r="M112" s="200"/>
      <c r="N112" s="75"/>
      <c r="O112" s="200"/>
      <c r="P112" s="70"/>
      <c r="Q112" s="201" t="s">
        <v>84</v>
      </c>
    </row>
    <row r="113" spans="1:17" s="4" customFormat="1" ht="15">
      <c r="A113" s="94"/>
      <c r="B113" s="64"/>
      <c r="C113" s="65"/>
      <c r="D113" s="66"/>
      <c r="E113" s="200"/>
      <c r="F113" s="83"/>
      <c r="G113" s="200"/>
      <c r="H113" s="116" t="s">
        <v>96</v>
      </c>
      <c r="I113" s="200"/>
      <c r="J113" s="200"/>
      <c r="K113" s="200"/>
      <c r="L113" s="200"/>
      <c r="M113" s="200"/>
      <c r="N113" s="75"/>
      <c r="O113" s="200"/>
      <c r="P113" s="200"/>
      <c r="Q113" s="201"/>
    </row>
    <row r="114" spans="1:17" s="4" customFormat="1" ht="15">
      <c r="A114" s="94" t="s">
        <v>326</v>
      </c>
      <c r="B114" s="64" t="s">
        <v>312</v>
      </c>
      <c r="C114" s="65"/>
      <c r="D114" s="66"/>
      <c r="E114" s="200">
        <v>2001</v>
      </c>
      <c r="F114" s="83">
        <v>54.16</v>
      </c>
      <c r="G114" s="200" t="s">
        <v>54</v>
      </c>
      <c r="H114" s="125" t="s">
        <v>260</v>
      </c>
      <c r="I114" s="200">
        <v>14</v>
      </c>
      <c r="J114" s="75"/>
      <c r="K114" s="200">
        <v>60</v>
      </c>
      <c r="L114" s="200"/>
      <c r="M114" s="200"/>
      <c r="N114" s="75"/>
      <c r="O114" s="200"/>
      <c r="P114" s="70"/>
      <c r="Q114" s="201" t="s">
        <v>84</v>
      </c>
    </row>
    <row r="115" spans="1:17" s="4" customFormat="1" ht="15">
      <c r="A115" s="94"/>
      <c r="B115" s="64"/>
      <c r="C115" s="65"/>
      <c r="D115" s="66"/>
      <c r="E115" s="200"/>
      <c r="F115" s="83"/>
      <c r="G115" s="200"/>
      <c r="H115" s="116" t="s">
        <v>97</v>
      </c>
      <c r="I115" s="200"/>
      <c r="J115" s="200"/>
      <c r="K115" s="200"/>
      <c r="L115" s="200"/>
      <c r="M115" s="200"/>
      <c r="N115" s="75"/>
      <c r="O115" s="200"/>
      <c r="P115" s="70"/>
      <c r="Q115" s="201"/>
    </row>
    <row r="116" spans="1:17" s="4" customFormat="1" ht="15">
      <c r="A116" s="94" t="s">
        <v>328</v>
      </c>
      <c r="B116" s="64" t="s">
        <v>290</v>
      </c>
      <c r="C116" s="65"/>
      <c r="D116" s="66"/>
      <c r="E116" s="200">
        <v>2001</v>
      </c>
      <c r="F116" s="83">
        <v>61.44</v>
      </c>
      <c r="G116" s="200" t="s">
        <v>54</v>
      </c>
      <c r="H116" s="113" t="s">
        <v>133</v>
      </c>
      <c r="I116" s="200">
        <v>14</v>
      </c>
      <c r="J116" s="75"/>
      <c r="K116" s="200">
        <v>83</v>
      </c>
      <c r="L116" s="200"/>
      <c r="M116" s="200"/>
      <c r="N116" s="75"/>
      <c r="O116" s="200"/>
      <c r="P116" s="200"/>
      <c r="Q116" s="119" t="s">
        <v>281</v>
      </c>
    </row>
    <row r="117" spans="1:17" s="4" customFormat="1" ht="15">
      <c r="A117" s="94" t="s">
        <v>329</v>
      </c>
      <c r="B117" s="64" t="s">
        <v>272</v>
      </c>
      <c r="C117" s="65"/>
      <c r="D117" s="66"/>
      <c r="E117" s="200">
        <v>2000</v>
      </c>
      <c r="F117" s="83">
        <v>58.36</v>
      </c>
      <c r="G117" s="204" t="s">
        <v>54</v>
      </c>
      <c r="H117" s="113" t="s">
        <v>269</v>
      </c>
      <c r="I117" s="200">
        <v>14</v>
      </c>
      <c r="J117" s="200"/>
      <c r="K117" s="200">
        <v>65</v>
      </c>
      <c r="L117" s="200"/>
      <c r="M117" s="200"/>
      <c r="N117" s="75"/>
      <c r="O117" s="70"/>
      <c r="P117" s="200"/>
      <c r="Q117" s="201" t="s">
        <v>270</v>
      </c>
    </row>
    <row r="118" spans="1:17" s="4" customFormat="1" ht="15">
      <c r="A118" s="94" t="s">
        <v>330</v>
      </c>
      <c r="B118" s="197" t="s">
        <v>297</v>
      </c>
      <c r="C118" s="198"/>
      <c r="D118" s="199"/>
      <c r="E118" s="200">
        <v>2000</v>
      </c>
      <c r="F118" s="83">
        <v>62.02</v>
      </c>
      <c r="G118" s="204" t="s">
        <v>54</v>
      </c>
      <c r="H118" s="209" t="s">
        <v>294</v>
      </c>
      <c r="I118" s="200">
        <v>12</v>
      </c>
      <c r="J118" s="200"/>
      <c r="K118" s="200">
        <v>155</v>
      </c>
      <c r="L118" s="200"/>
      <c r="M118" s="114"/>
      <c r="N118" s="75"/>
      <c r="O118" s="200"/>
      <c r="P118" s="200"/>
      <c r="Q118" s="208" t="s">
        <v>295</v>
      </c>
    </row>
    <row r="119" spans="1:17" s="4" customFormat="1" ht="15">
      <c r="A119" s="146"/>
      <c r="B119" s="146"/>
      <c r="C119" s="146"/>
      <c r="D119" s="146"/>
      <c r="E119" s="146"/>
      <c r="F119" s="195"/>
      <c r="G119" s="146"/>
      <c r="H119" s="116" t="s">
        <v>216</v>
      </c>
      <c r="I119" s="146"/>
      <c r="J119" s="146"/>
      <c r="K119" s="146"/>
      <c r="L119" s="146"/>
      <c r="M119" s="146"/>
      <c r="N119" s="146"/>
      <c r="O119" s="146"/>
      <c r="P119" s="146"/>
      <c r="Q119" s="146"/>
    </row>
    <row r="120" spans="1:17" s="4" customFormat="1" ht="15">
      <c r="A120" s="94" t="s">
        <v>331</v>
      </c>
      <c r="B120" s="214" t="s">
        <v>307</v>
      </c>
      <c r="C120" s="214"/>
      <c r="D120" s="214"/>
      <c r="E120" s="114">
        <v>1999</v>
      </c>
      <c r="F120" s="128">
        <v>57.9</v>
      </c>
      <c r="G120" s="216" t="s">
        <v>55</v>
      </c>
      <c r="H120" s="120" t="s">
        <v>308</v>
      </c>
      <c r="I120" s="206">
        <v>24</v>
      </c>
      <c r="J120" s="206"/>
      <c r="K120" s="206">
        <v>61</v>
      </c>
      <c r="L120" s="206"/>
      <c r="M120" s="206"/>
      <c r="N120" s="217"/>
      <c r="O120" s="206"/>
      <c r="P120" s="206"/>
      <c r="Q120" s="130" t="s">
        <v>309</v>
      </c>
    </row>
    <row r="121" spans="1:17" s="4" customFormat="1" ht="15">
      <c r="A121" s="94"/>
      <c r="B121" s="193"/>
      <c r="C121" s="119"/>
      <c r="D121" s="119"/>
      <c r="E121" s="200"/>
      <c r="F121" s="83"/>
      <c r="G121" s="70"/>
      <c r="H121" s="116" t="s">
        <v>217</v>
      </c>
      <c r="I121" s="200"/>
      <c r="J121" s="200"/>
      <c r="K121" s="200"/>
      <c r="L121" s="200"/>
      <c r="M121" s="200"/>
      <c r="N121" s="75"/>
      <c r="O121" s="70"/>
      <c r="P121" s="70"/>
      <c r="Q121" s="201"/>
    </row>
    <row r="122" spans="1:17" s="4" customFormat="1" ht="15">
      <c r="A122" s="94" t="s">
        <v>332</v>
      </c>
      <c r="B122" s="119" t="s">
        <v>155</v>
      </c>
      <c r="C122" s="119"/>
      <c r="D122" s="119"/>
      <c r="E122" s="200">
        <v>1999</v>
      </c>
      <c r="F122" s="83">
        <v>58.34</v>
      </c>
      <c r="G122" s="200" t="s">
        <v>54</v>
      </c>
      <c r="H122" s="70" t="s">
        <v>273</v>
      </c>
      <c r="I122" s="200">
        <v>14</v>
      </c>
      <c r="J122" s="200"/>
      <c r="K122" s="200">
        <v>100</v>
      </c>
      <c r="L122" s="200"/>
      <c r="M122" s="114"/>
      <c r="N122" s="75"/>
      <c r="O122" s="200"/>
      <c r="P122" s="200"/>
      <c r="Q122" s="201" t="s">
        <v>153</v>
      </c>
    </row>
    <row r="123" spans="1:17" s="4" customFormat="1" ht="15">
      <c r="A123" s="94"/>
      <c r="B123" s="193"/>
      <c r="C123" s="193"/>
      <c r="D123" s="193"/>
      <c r="E123" s="200"/>
      <c r="F123" s="83"/>
      <c r="G123" s="70"/>
      <c r="H123" s="118" t="s">
        <v>218</v>
      </c>
      <c r="I123" s="200"/>
      <c r="J123" s="200"/>
      <c r="K123" s="200"/>
      <c r="L123" s="200"/>
      <c r="M123" s="200"/>
      <c r="N123" s="75"/>
      <c r="O123" s="70"/>
      <c r="P123" s="70"/>
      <c r="Q123" s="201"/>
    </row>
    <row r="124" spans="1:17" s="4" customFormat="1" ht="15">
      <c r="A124" s="94" t="s">
        <v>333</v>
      </c>
      <c r="B124" s="194" t="s">
        <v>90</v>
      </c>
      <c r="C124" s="193"/>
      <c r="D124" s="193"/>
      <c r="E124" s="200">
        <v>1999</v>
      </c>
      <c r="F124" s="83">
        <v>68.26</v>
      </c>
      <c r="G124" s="200" t="s">
        <v>54</v>
      </c>
      <c r="H124" s="125" t="s">
        <v>260</v>
      </c>
      <c r="I124" s="200">
        <v>16</v>
      </c>
      <c r="J124" s="75"/>
      <c r="K124" s="200">
        <v>90</v>
      </c>
      <c r="L124" s="200"/>
      <c r="M124" s="200"/>
      <c r="N124" s="75"/>
      <c r="O124" s="200"/>
      <c r="P124" s="70"/>
      <c r="Q124" s="201" t="s">
        <v>84</v>
      </c>
    </row>
    <row r="125" spans="1:17" s="4" customFormat="1" ht="15">
      <c r="A125" s="94" t="s">
        <v>334</v>
      </c>
      <c r="B125" s="194" t="s">
        <v>275</v>
      </c>
      <c r="C125" s="193"/>
      <c r="D125" s="193"/>
      <c r="E125" s="200">
        <v>1998</v>
      </c>
      <c r="F125" s="83">
        <v>87.34</v>
      </c>
      <c r="G125" s="70" t="s">
        <v>57</v>
      </c>
      <c r="H125" s="70" t="s">
        <v>273</v>
      </c>
      <c r="I125" s="200">
        <v>16</v>
      </c>
      <c r="J125" s="200"/>
      <c r="K125" s="200">
        <v>72</v>
      </c>
      <c r="L125" s="200"/>
      <c r="M125" s="114"/>
      <c r="N125" s="75"/>
      <c r="O125" s="200"/>
      <c r="P125" s="200"/>
      <c r="Q125" s="201" t="s">
        <v>153</v>
      </c>
    </row>
  </sheetData>
  <mergeCells count="15">
    <mergeCell ref="N4:Q4"/>
    <mergeCell ref="N8:Q8"/>
    <mergeCell ref="A10:A11"/>
    <mergeCell ref="B10:D11"/>
    <mergeCell ref="E10:E11"/>
    <mergeCell ref="F10:F11"/>
    <mergeCell ref="G10:G11"/>
    <mergeCell ref="H10:H11"/>
    <mergeCell ref="I10:I11"/>
    <mergeCell ref="J10:J11"/>
    <mergeCell ref="K10:M10"/>
    <mergeCell ref="N10:N11"/>
    <mergeCell ref="O10:O11"/>
    <mergeCell ref="P10:P11"/>
    <mergeCell ref="Q10:Q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 topLeftCell="A4">
      <selection activeCell="B15" sqref="B15:H15"/>
    </sheetView>
  </sheetViews>
  <sheetFormatPr defaultColWidth="9.140625" defaultRowHeight="15"/>
  <cols>
    <col min="1" max="1" width="5.00390625" style="0" customWidth="1"/>
    <col min="2" max="2" width="4.00390625" style="0" customWidth="1"/>
    <col min="3" max="3" width="6.57421875" style="0" customWidth="1"/>
    <col min="4" max="4" width="12.140625" style="0" customWidth="1"/>
    <col min="5" max="5" width="5.28125" style="0" customWidth="1"/>
    <col min="6" max="6" width="6.421875" style="0" customWidth="1"/>
    <col min="7" max="7" width="5.57421875" style="0" customWidth="1"/>
    <col min="8" max="8" width="33.140625" style="0" customWidth="1"/>
    <col min="9" max="9" width="4.28125" style="0" customWidth="1"/>
    <col min="10" max="10" width="5.7109375" style="0" customWidth="1"/>
    <col min="11" max="11" width="5.28125" style="0" customWidth="1"/>
    <col min="12" max="12" width="4.00390625" style="0" customWidth="1"/>
    <col min="13" max="13" width="4.28125" style="0" customWidth="1"/>
    <col min="14" max="14" width="6.421875" style="0" customWidth="1"/>
    <col min="15" max="15" width="7.00390625" style="0" customWidth="1"/>
    <col min="16" max="16" width="5.7109375" style="0" customWidth="1"/>
    <col min="17" max="17" width="17.7109375" style="0" customWidth="1"/>
  </cols>
  <sheetData>
    <row r="1" spans="1:17" ht="15">
      <c r="A1" s="52" t="s">
        <v>0</v>
      </c>
      <c r="B1" s="52"/>
      <c r="C1" s="52"/>
      <c r="D1" s="52"/>
      <c r="E1" s="52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5">
      <c r="A2" s="52" t="s">
        <v>1</v>
      </c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.75" thickBot="1">
      <c r="A3" s="52"/>
      <c r="B3" s="52"/>
      <c r="C3" s="52"/>
      <c r="D3" s="52"/>
      <c r="E3" s="53"/>
      <c r="F3" s="53"/>
      <c r="G3" s="54" t="s">
        <v>2</v>
      </c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5.75" thickBot="1">
      <c r="A4" s="53"/>
      <c r="B4" s="53"/>
      <c r="C4" s="53"/>
      <c r="D4" s="53"/>
      <c r="E4" s="53"/>
      <c r="F4" s="53"/>
      <c r="G4" s="53"/>
      <c r="H4" s="53"/>
      <c r="I4" s="53"/>
      <c r="J4" s="52" t="s">
        <v>73</v>
      </c>
      <c r="K4" s="53"/>
      <c r="L4" s="53"/>
      <c r="M4" s="53"/>
      <c r="N4" s="291" t="s">
        <v>3</v>
      </c>
      <c r="O4" s="292"/>
      <c r="P4" s="292"/>
      <c r="Q4" s="293"/>
    </row>
    <row r="5" spans="1:17" ht="26.25" thickBot="1">
      <c r="A5" s="53" t="s">
        <v>4</v>
      </c>
      <c r="B5" s="27">
        <v>26</v>
      </c>
      <c r="C5" s="53" t="s">
        <v>5</v>
      </c>
      <c r="D5" s="55" t="s">
        <v>231</v>
      </c>
      <c r="E5" s="53" t="s">
        <v>6</v>
      </c>
      <c r="F5" s="55">
        <v>2016</v>
      </c>
      <c r="G5" s="53"/>
      <c r="H5" s="56" t="s">
        <v>7</v>
      </c>
      <c r="I5" s="53"/>
      <c r="J5" s="53" t="s">
        <v>8</v>
      </c>
      <c r="K5" s="53"/>
      <c r="L5" s="53"/>
      <c r="M5" s="53"/>
      <c r="N5" s="57" t="s">
        <v>93</v>
      </c>
      <c r="O5" s="58"/>
      <c r="P5" s="59"/>
      <c r="Q5" s="59"/>
    </row>
    <row r="6" spans="1:17" ht="15.75" thickBot="1">
      <c r="A6" s="53"/>
      <c r="B6" s="53"/>
      <c r="C6" s="53"/>
      <c r="D6" s="53"/>
      <c r="E6" s="53"/>
      <c r="F6" s="53"/>
      <c r="G6" s="53"/>
      <c r="H6" s="60" t="s">
        <v>9</v>
      </c>
      <c r="I6" s="53"/>
      <c r="J6" s="53"/>
      <c r="K6" s="53"/>
      <c r="L6" s="53"/>
      <c r="M6" s="53"/>
      <c r="N6" s="61" t="s">
        <v>238</v>
      </c>
      <c r="O6" s="62"/>
      <c r="P6" s="63"/>
      <c r="Q6" s="63"/>
    </row>
    <row r="7" spans="1:17" ht="15.75">
      <c r="A7" s="46" t="s">
        <v>237</v>
      </c>
      <c r="B7" s="47"/>
      <c r="C7" s="47"/>
      <c r="D7" s="48"/>
      <c r="E7" s="53"/>
      <c r="F7" s="53" t="s">
        <v>10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5.75">
      <c r="A8" s="49"/>
      <c r="B8" s="50"/>
      <c r="C8" s="50"/>
      <c r="D8" s="51"/>
      <c r="E8" s="53"/>
      <c r="F8" s="53" t="s">
        <v>64</v>
      </c>
      <c r="G8" s="53"/>
      <c r="H8" s="53"/>
      <c r="I8" s="53"/>
      <c r="J8" s="53"/>
      <c r="K8" s="53"/>
      <c r="L8" s="53"/>
      <c r="M8" s="53"/>
      <c r="N8" s="294"/>
      <c r="O8" s="295"/>
      <c r="P8" s="295"/>
      <c r="Q8" s="296"/>
    </row>
    <row r="9" spans="1:17" ht="5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15">
      <c r="A10" s="297" t="s">
        <v>11</v>
      </c>
      <c r="B10" s="299" t="s">
        <v>12</v>
      </c>
      <c r="C10" s="300"/>
      <c r="D10" s="301"/>
      <c r="E10" s="305" t="s">
        <v>13</v>
      </c>
      <c r="F10" s="307" t="s">
        <v>14</v>
      </c>
      <c r="G10" s="305" t="s">
        <v>15</v>
      </c>
      <c r="H10" s="309" t="s">
        <v>16</v>
      </c>
      <c r="I10" s="305" t="s">
        <v>17</v>
      </c>
      <c r="J10" s="311" t="s">
        <v>18</v>
      </c>
      <c r="K10" s="313" t="s">
        <v>19</v>
      </c>
      <c r="L10" s="314"/>
      <c r="M10" s="315"/>
      <c r="N10" s="311" t="s">
        <v>20</v>
      </c>
      <c r="O10" s="305" t="s">
        <v>21</v>
      </c>
      <c r="P10" s="305" t="s">
        <v>22</v>
      </c>
      <c r="Q10" s="305" t="s">
        <v>23</v>
      </c>
    </row>
    <row r="11" spans="1:17" ht="71.25" customHeight="1">
      <c r="A11" s="298"/>
      <c r="B11" s="302"/>
      <c r="C11" s="303"/>
      <c r="D11" s="304"/>
      <c r="E11" s="306"/>
      <c r="F11" s="308"/>
      <c r="G11" s="306"/>
      <c r="H11" s="310"/>
      <c r="I11" s="306"/>
      <c r="J11" s="312"/>
      <c r="K11" s="43" t="s">
        <v>19</v>
      </c>
      <c r="L11" s="43" t="s">
        <v>24</v>
      </c>
      <c r="M11" s="43" t="s">
        <v>25</v>
      </c>
      <c r="N11" s="312"/>
      <c r="O11" s="306"/>
      <c r="P11" s="306"/>
      <c r="Q11" s="306"/>
    </row>
    <row r="12" spans="1:17" s="4" customFormat="1" ht="15">
      <c r="A12" s="94"/>
      <c r="B12" s="67"/>
      <c r="C12" s="68"/>
      <c r="D12" s="69"/>
      <c r="E12" s="105"/>
      <c r="F12" s="83"/>
      <c r="G12" s="70"/>
      <c r="H12" s="116" t="s">
        <v>77</v>
      </c>
      <c r="I12" s="105"/>
      <c r="J12" s="84"/>
      <c r="K12" s="105"/>
      <c r="L12" s="105"/>
      <c r="M12" s="105"/>
      <c r="N12" s="75"/>
      <c r="O12" s="105"/>
      <c r="P12" s="70"/>
      <c r="Q12" s="117"/>
    </row>
    <row r="13" spans="1:17" s="4" customFormat="1" ht="15">
      <c r="A13" s="94" t="s">
        <v>219</v>
      </c>
      <c r="B13" s="64" t="s">
        <v>152</v>
      </c>
      <c r="C13" s="65"/>
      <c r="D13" s="66"/>
      <c r="E13" s="105">
        <v>2002</v>
      </c>
      <c r="F13" s="83">
        <v>50.7</v>
      </c>
      <c r="G13" s="105" t="s">
        <v>54</v>
      </c>
      <c r="H13" s="70" t="s">
        <v>273</v>
      </c>
      <c r="I13" s="187">
        <v>14</v>
      </c>
      <c r="J13" s="84">
        <v>4</v>
      </c>
      <c r="K13" s="187">
        <v>101</v>
      </c>
      <c r="L13" s="187"/>
      <c r="M13" s="114"/>
      <c r="N13" s="75">
        <f aca="true" t="shared" si="0" ref="N13:N16">J13*K13</f>
        <v>404</v>
      </c>
      <c r="O13" s="187">
        <v>18</v>
      </c>
      <c r="P13" s="232" t="s">
        <v>54</v>
      </c>
      <c r="Q13" s="188" t="s">
        <v>153</v>
      </c>
    </row>
    <row r="14" spans="1:17" s="4" customFormat="1" ht="15">
      <c r="A14" s="94"/>
      <c r="B14" s="64"/>
      <c r="C14" s="65"/>
      <c r="D14" s="66"/>
      <c r="E14" s="105"/>
      <c r="F14" s="83"/>
      <c r="G14" s="105"/>
      <c r="H14" s="116" t="s">
        <v>78</v>
      </c>
      <c r="I14" s="105"/>
      <c r="J14" s="84"/>
      <c r="K14" s="105"/>
      <c r="L14" s="105"/>
      <c r="M14" s="105"/>
      <c r="N14" s="75"/>
      <c r="O14" s="105"/>
      <c r="P14" s="70"/>
      <c r="Q14" s="106"/>
    </row>
    <row r="15" spans="1:17" s="4" customFormat="1" ht="15">
      <c r="A15" s="94" t="s">
        <v>219</v>
      </c>
      <c r="B15" s="64" t="s">
        <v>154</v>
      </c>
      <c r="C15" s="65"/>
      <c r="D15" s="66"/>
      <c r="E15" s="105">
        <v>2002</v>
      </c>
      <c r="F15" s="83">
        <v>86.14</v>
      </c>
      <c r="G15" s="187" t="s">
        <v>54</v>
      </c>
      <c r="H15" s="70" t="s">
        <v>273</v>
      </c>
      <c r="I15" s="187">
        <v>16</v>
      </c>
      <c r="J15" s="84">
        <v>6</v>
      </c>
      <c r="K15" s="187">
        <v>100</v>
      </c>
      <c r="L15" s="187"/>
      <c r="M15" s="114"/>
      <c r="N15" s="75">
        <f t="shared" si="0"/>
        <v>600</v>
      </c>
      <c r="O15" s="187">
        <v>20</v>
      </c>
      <c r="P15" s="187" t="s">
        <v>341</v>
      </c>
      <c r="Q15" s="188" t="s">
        <v>153</v>
      </c>
    </row>
    <row r="16" spans="1:17" s="4" customFormat="1" ht="15">
      <c r="A16" s="94" t="s">
        <v>220</v>
      </c>
      <c r="B16" s="64" t="s">
        <v>289</v>
      </c>
      <c r="C16" s="65"/>
      <c r="D16" s="66"/>
      <c r="E16" s="105">
        <v>2002</v>
      </c>
      <c r="F16" s="83">
        <v>56.3</v>
      </c>
      <c r="G16" s="187" t="s">
        <v>54</v>
      </c>
      <c r="H16" s="113" t="s">
        <v>133</v>
      </c>
      <c r="I16" s="187">
        <v>12</v>
      </c>
      <c r="J16" s="84">
        <v>2</v>
      </c>
      <c r="K16" s="187">
        <v>105</v>
      </c>
      <c r="L16" s="187"/>
      <c r="M16" s="187"/>
      <c r="N16" s="75">
        <f t="shared" si="0"/>
        <v>210</v>
      </c>
      <c r="O16" s="187">
        <v>16</v>
      </c>
      <c r="P16" s="232" t="s">
        <v>54</v>
      </c>
      <c r="Q16" s="119" t="s">
        <v>281</v>
      </c>
    </row>
    <row r="17" spans="1:17" ht="15">
      <c r="A17" s="53" t="s">
        <v>51</v>
      </c>
      <c r="B17" s="53"/>
      <c r="C17" s="53"/>
      <c r="D17" s="71"/>
      <c r="E17" s="72" t="s">
        <v>230</v>
      </c>
      <c r="F17" s="53"/>
      <c r="G17" s="53"/>
      <c r="H17" s="53"/>
      <c r="I17" s="53" t="s">
        <v>51</v>
      </c>
      <c r="J17" s="53"/>
      <c r="K17" s="53"/>
      <c r="L17" s="53"/>
      <c r="M17" s="71"/>
      <c r="N17" s="23"/>
      <c r="O17" s="72" t="s">
        <v>239</v>
      </c>
      <c r="P17" s="53"/>
      <c r="Q17" s="53"/>
    </row>
    <row r="18" spans="1:16" ht="15">
      <c r="A18" s="53" t="s">
        <v>52</v>
      </c>
      <c r="B18" s="53"/>
      <c r="C18" s="53"/>
      <c r="D18" s="53"/>
      <c r="E18" s="53"/>
      <c r="F18" s="71"/>
      <c r="G18" s="73" t="s">
        <v>227</v>
      </c>
      <c r="H18" s="53"/>
      <c r="I18" s="53" t="s">
        <v>53</v>
      </c>
      <c r="J18" s="53"/>
      <c r="K18" s="53"/>
      <c r="L18" s="53"/>
      <c r="M18" s="53"/>
      <c r="N18" s="53"/>
      <c r="O18" s="53"/>
      <c r="P18" s="72" t="s">
        <v>226</v>
      </c>
    </row>
    <row r="19" spans="1:17" ht="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</sheetData>
  <mergeCells count="15">
    <mergeCell ref="Q10:Q11"/>
    <mergeCell ref="N4:Q4"/>
    <mergeCell ref="N8:Q8"/>
    <mergeCell ref="A10:A11"/>
    <mergeCell ref="B10:D11"/>
    <mergeCell ref="E10:E11"/>
    <mergeCell ref="F10:F11"/>
    <mergeCell ref="G10:G11"/>
    <mergeCell ref="H10:H11"/>
    <mergeCell ref="I10:I11"/>
    <mergeCell ref="J10:J11"/>
    <mergeCell ref="K10:M10"/>
    <mergeCell ref="N10:N11"/>
    <mergeCell ref="O10:O11"/>
    <mergeCell ref="P10:P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 topLeftCell="A61">
      <selection activeCell="K83" sqref="K83"/>
    </sheetView>
  </sheetViews>
  <sheetFormatPr defaultColWidth="9.140625" defaultRowHeight="15"/>
  <cols>
    <col min="1" max="1" width="6.28125" style="0" customWidth="1"/>
    <col min="2" max="2" width="5.28125" style="0" customWidth="1"/>
    <col min="3" max="3" width="7.00390625" style="0" customWidth="1"/>
    <col min="4" max="4" width="6.7109375" style="0" customWidth="1"/>
    <col min="5" max="5" width="5.7109375" style="0" customWidth="1"/>
    <col min="6" max="6" width="6.57421875" style="0" customWidth="1"/>
    <col min="7" max="7" width="5.28125" style="0" customWidth="1"/>
    <col min="8" max="8" width="27.7109375" style="0" customWidth="1"/>
    <col min="9" max="9" width="5.00390625" style="0" customWidth="1"/>
    <col min="10" max="10" width="7.00390625" style="0" customWidth="1"/>
    <col min="11" max="11" width="5.28125" style="0" customWidth="1"/>
    <col min="12" max="12" width="3.8515625" style="0" customWidth="1"/>
    <col min="13" max="13" width="4.00390625" style="0" customWidth="1"/>
    <col min="14" max="14" width="4.57421875" style="0" customWidth="1"/>
    <col min="15" max="16" width="6.140625" style="0" customWidth="1"/>
    <col min="17" max="17" width="17.140625" style="0" customWidth="1"/>
  </cols>
  <sheetData>
    <row r="1" spans="1:17" ht="15">
      <c r="A1" s="22" t="s">
        <v>0</v>
      </c>
      <c r="B1" s="22"/>
      <c r="C1" s="22"/>
      <c r="D1" s="22"/>
      <c r="E1" s="22"/>
      <c r="F1" s="111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">
      <c r="A2" s="22" t="s">
        <v>1</v>
      </c>
      <c r="B2" s="22"/>
      <c r="C2" s="22"/>
      <c r="D2" s="22"/>
      <c r="E2" s="22"/>
      <c r="F2" s="111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2"/>
      <c r="B3" s="22"/>
      <c r="C3" s="22"/>
      <c r="D3" s="22"/>
      <c r="E3" s="23"/>
      <c r="F3" s="111"/>
      <c r="G3" s="24" t="s">
        <v>2</v>
      </c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5.75" thickBot="1">
      <c r="A4" s="23"/>
      <c r="B4" s="23"/>
      <c r="C4" s="23"/>
      <c r="D4" s="23"/>
      <c r="E4" s="23"/>
      <c r="F4" s="111"/>
      <c r="G4" s="23"/>
      <c r="H4" s="23"/>
      <c r="I4" s="23"/>
      <c r="J4" s="22" t="s">
        <v>73</v>
      </c>
      <c r="K4" s="23"/>
      <c r="L4" s="23"/>
      <c r="M4" s="23"/>
      <c r="N4" s="76" t="s">
        <v>3</v>
      </c>
      <c r="O4" s="77"/>
      <c r="P4" s="229"/>
      <c r="Q4" s="230"/>
    </row>
    <row r="5" spans="1:17" ht="26.25" thickBot="1">
      <c r="A5" s="53" t="s">
        <v>4</v>
      </c>
      <c r="B5" s="27">
        <v>27</v>
      </c>
      <c r="C5" s="149" t="s">
        <v>5</v>
      </c>
      <c r="D5" s="27" t="s">
        <v>231</v>
      </c>
      <c r="E5" s="149" t="s">
        <v>6</v>
      </c>
      <c r="F5" s="115">
        <v>2016</v>
      </c>
      <c r="G5" s="23"/>
      <c r="H5" s="28" t="s">
        <v>7</v>
      </c>
      <c r="I5" s="23"/>
      <c r="J5" s="23" t="s">
        <v>8</v>
      </c>
      <c r="K5" s="23"/>
      <c r="L5" s="23"/>
      <c r="M5" s="23"/>
      <c r="N5" s="29"/>
      <c r="O5" s="30"/>
      <c r="P5" s="31"/>
      <c r="Q5" s="31"/>
    </row>
    <row r="6" spans="1:17" ht="15.75" thickBot="1">
      <c r="A6" s="23"/>
      <c r="B6" s="23"/>
      <c r="C6" s="23"/>
      <c r="D6" s="23"/>
      <c r="E6" s="23"/>
      <c r="F6" s="111"/>
      <c r="G6" s="23"/>
      <c r="H6" s="80" t="s">
        <v>26</v>
      </c>
      <c r="I6" s="23"/>
      <c r="J6" s="23"/>
      <c r="K6" s="23"/>
      <c r="L6" s="23"/>
      <c r="M6" s="23"/>
      <c r="N6" s="33"/>
      <c r="O6" s="34"/>
      <c r="P6" s="35"/>
      <c r="Q6" s="35"/>
    </row>
    <row r="7" spans="1:17" ht="15.75">
      <c r="A7" s="46" t="s">
        <v>232</v>
      </c>
      <c r="B7" s="47"/>
      <c r="C7" s="47"/>
      <c r="D7" s="48"/>
      <c r="E7" s="23"/>
      <c r="F7" s="111" t="s">
        <v>10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5.75">
      <c r="A8" s="49"/>
      <c r="B8" s="50"/>
      <c r="C8" s="50"/>
      <c r="D8" s="51"/>
      <c r="E8" s="23"/>
      <c r="F8" s="111" t="s">
        <v>66</v>
      </c>
      <c r="G8" s="23"/>
      <c r="H8" s="23"/>
      <c r="I8" s="23"/>
      <c r="J8" s="23"/>
      <c r="K8" s="23"/>
      <c r="L8" s="23"/>
      <c r="M8" s="23"/>
      <c r="N8" s="294"/>
      <c r="O8" s="295"/>
      <c r="P8" s="295"/>
      <c r="Q8" s="296"/>
    </row>
    <row r="9" spans="1:17" ht="15">
      <c r="A9" s="297" t="s">
        <v>11</v>
      </c>
      <c r="B9" s="299" t="s">
        <v>27</v>
      </c>
      <c r="C9" s="300"/>
      <c r="D9" s="301"/>
      <c r="E9" s="305" t="s">
        <v>13</v>
      </c>
      <c r="F9" s="322" t="s">
        <v>14</v>
      </c>
      <c r="G9" s="305" t="s">
        <v>15</v>
      </c>
      <c r="H9" s="309" t="s">
        <v>16</v>
      </c>
      <c r="I9" s="305" t="s">
        <v>17</v>
      </c>
      <c r="J9" s="311" t="s">
        <v>18</v>
      </c>
      <c r="K9" s="313" t="s">
        <v>28</v>
      </c>
      <c r="L9" s="314"/>
      <c r="M9" s="315"/>
      <c r="N9" s="311" t="s">
        <v>20</v>
      </c>
      <c r="O9" s="305" t="s">
        <v>21</v>
      </c>
      <c r="P9" s="305" t="s">
        <v>29</v>
      </c>
      <c r="Q9" s="305" t="s">
        <v>23</v>
      </c>
    </row>
    <row r="10" spans="1:17" ht="72" customHeight="1">
      <c r="A10" s="298"/>
      <c r="B10" s="302"/>
      <c r="C10" s="303"/>
      <c r="D10" s="304"/>
      <c r="E10" s="306"/>
      <c r="F10" s="323"/>
      <c r="G10" s="306"/>
      <c r="H10" s="310"/>
      <c r="I10" s="306"/>
      <c r="J10" s="312"/>
      <c r="K10" s="81" t="s">
        <v>28</v>
      </c>
      <c r="L10" s="81" t="s">
        <v>24</v>
      </c>
      <c r="M10" s="81" t="s">
        <v>25</v>
      </c>
      <c r="N10" s="312"/>
      <c r="O10" s="306"/>
      <c r="P10" s="306"/>
      <c r="Q10" s="306"/>
    </row>
    <row r="11" spans="1:17" ht="15">
      <c r="A11" s="94"/>
      <c r="B11" s="226"/>
      <c r="C11" s="227"/>
      <c r="D11" s="228"/>
      <c r="E11" s="232"/>
      <c r="F11" s="83"/>
      <c r="G11" s="232"/>
      <c r="H11" s="116" t="s">
        <v>100</v>
      </c>
      <c r="I11" s="232"/>
      <c r="J11" s="75"/>
      <c r="K11" s="232"/>
      <c r="L11" s="232"/>
      <c r="M11" s="232"/>
      <c r="N11" s="75"/>
      <c r="O11" s="232"/>
      <c r="P11" s="232"/>
      <c r="Q11" s="119"/>
    </row>
    <row r="12" spans="1:17" ht="15">
      <c r="A12" s="94" t="s">
        <v>161</v>
      </c>
      <c r="B12" s="64" t="s">
        <v>276</v>
      </c>
      <c r="C12" s="65"/>
      <c r="D12" s="66"/>
      <c r="E12" s="232">
        <v>2005</v>
      </c>
      <c r="F12" s="83">
        <v>36.24</v>
      </c>
      <c r="G12" s="232" t="s">
        <v>54</v>
      </c>
      <c r="H12" s="70" t="s">
        <v>273</v>
      </c>
      <c r="I12" s="232">
        <v>6</v>
      </c>
      <c r="J12" s="83">
        <v>0.75</v>
      </c>
      <c r="K12" s="232">
        <v>59</v>
      </c>
      <c r="L12" s="232"/>
      <c r="M12" s="114"/>
      <c r="N12" s="75"/>
      <c r="O12" s="232"/>
      <c r="P12" s="232"/>
      <c r="Q12" s="231" t="s">
        <v>153</v>
      </c>
    </row>
    <row r="13" spans="1:17" ht="15">
      <c r="A13" s="94" t="s">
        <v>162</v>
      </c>
      <c r="B13" s="64" t="s">
        <v>156</v>
      </c>
      <c r="C13" s="65"/>
      <c r="D13" s="66"/>
      <c r="E13" s="232">
        <v>2007</v>
      </c>
      <c r="F13" s="83">
        <v>32.42</v>
      </c>
      <c r="G13" s="232" t="s">
        <v>54</v>
      </c>
      <c r="H13" s="70" t="s">
        <v>273</v>
      </c>
      <c r="I13" s="232">
        <v>6</v>
      </c>
      <c r="J13" s="83">
        <v>0.75</v>
      </c>
      <c r="K13" s="232">
        <v>92</v>
      </c>
      <c r="L13" s="232"/>
      <c r="M13" s="114"/>
      <c r="N13" s="75"/>
      <c r="O13" s="232"/>
      <c r="P13" s="232"/>
      <c r="Q13" s="231" t="s">
        <v>153</v>
      </c>
    </row>
    <row r="14" spans="1:17" ht="15">
      <c r="A14" s="94"/>
      <c r="B14" s="226"/>
      <c r="C14" s="227"/>
      <c r="D14" s="228"/>
      <c r="E14" s="232"/>
      <c r="F14" s="83"/>
      <c r="G14" s="232"/>
      <c r="H14" s="116" t="s">
        <v>101</v>
      </c>
      <c r="I14" s="232"/>
      <c r="J14" s="75"/>
      <c r="K14" s="232"/>
      <c r="L14" s="232"/>
      <c r="M14" s="232"/>
      <c r="N14" s="75"/>
      <c r="O14" s="232"/>
      <c r="P14" s="232"/>
      <c r="Q14" s="119"/>
    </row>
    <row r="15" spans="1:17" ht="15">
      <c r="A15" s="94" t="s">
        <v>163</v>
      </c>
      <c r="B15" s="64" t="s">
        <v>286</v>
      </c>
      <c r="C15" s="65"/>
      <c r="D15" s="66"/>
      <c r="E15" s="232">
        <v>2005</v>
      </c>
      <c r="F15" s="83">
        <v>41.8</v>
      </c>
      <c r="G15" s="232" t="s">
        <v>54</v>
      </c>
      <c r="H15" s="113" t="s">
        <v>133</v>
      </c>
      <c r="I15" s="232">
        <v>8</v>
      </c>
      <c r="J15" s="83">
        <v>1</v>
      </c>
      <c r="K15" s="232">
        <v>80</v>
      </c>
      <c r="L15" s="232"/>
      <c r="M15" s="114"/>
      <c r="N15" s="75"/>
      <c r="O15" s="232"/>
      <c r="P15" s="232"/>
      <c r="Q15" s="119" t="s">
        <v>281</v>
      </c>
    </row>
    <row r="16" spans="1:17" ht="15">
      <c r="A16" s="250"/>
      <c r="B16" s="64"/>
      <c r="C16" s="65"/>
      <c r="D16" s="66"/>
      <c r="E16" s="232"/>
      <c r="F16" s="83"/>
      <c r="G16" s="232"/>
      <c r="H16" s="116" t="s">
        <v>103</v>
      </c>
      <c r="I16" s="232"/>
      <c r="J16" s="75"/>
      <c r="K16" s="232"/>
      <c r="L16" s="232"/>
      <c r="M16" s="232"/>
      <c r="N16" s="75"/>
      <c r="O16" s="232"/>
      <c r="P16" s="232"/>
      <c r="Q16" s="231"/>
    </row>
    <row r="17" spans="1:17" ht="15">
      <c r="A17" s="250" t="s">
        <v>164</v>
      </c>
      <c r="B17" s="82" t="s">
        <v>282</v>
      </c>
      <c r="C17" s="65"/>
      <c r="D17" s="66"/>
      <c r="E17" s="232">
        <v>2004</v>
      </c>
      <c r="F17" s="83">
        <v>31.92</v>
      </c>
      <c r="G17" s="113" t="s">
        <v>54</v>
      </c>
      <c r="H17" s="113" t="s">
        <v>133</v>
      </c>
      <c r="I17" s="232">
        <v>8</v>
      </c>
      <c r="J17" s="83">
        <v>0.75</v>
      </c>
      <c r="K17" s="232">
        <v>50</v>
      </c>
      <c r="L17" s="232"/>
      <c r="M17" s="232"/>
      <c r="N17" s="75"/>
      <c r="O17" s="232"/>
      <c r="P17" s="232"/>
      <c r="Q17" s="119" t="s">
        <v>281</v>
      </c>
    </row>
    <row r="18" spans="1:17" ht="15">
      <c r="A18" s="250" t="s">
        <v>165</v>
      </c>
      <c r="B18" s="82" t="s">
        <v>283</v>
      </c>
      <c r="C18" s="65"/>
      <c r="D18" s="66"/>
      <c r="E18" s="232">
        <v>2004</v>
      </c>
      <c r="F18" s="83">
        <v>31.68</v>
      </c>
      <c r="G18" s="113" t="s">
        <v>54</v>
      </c>
      <c r="H18" s="113" t="s">
        <v>133</v>
      </c>
      <c r="I18" s="232">
        <v>8</v>
      </c>
      <c r="J18" s="83">
        <v>0.75</v>
      </c>
      <c r="K18" s="232">
        <v>0</v>
      </c>
      <c r="L18" s="232"/>
      <c r="M18" s="232"/>
      <c r="N18" s="75"/>
      <c r="O18" s="232"/>
      <c r="P18" s="232"/>
      <c r="Q18" s="119" t="s">
        <v>281</v>
      </c>
    </row>
    <row r="19" spans="1:17" ht="15">
      <c r="A19" s="250"/>
      <c r="B19" s="82"/>
      <c r="C19" s="65"/>
      <c r="D19" s="66"/>
      <c r="E19" s="232"/>
      <c r="F19" s="83"/>
      <c r="G19" s="70"/>
      <c r="H19" s="116" t="s">
        <v>104</v>
      </c>
      <c r="I19" s="232"/>
      <c r="J19" s="75"/>
      <c r="K19" s="232"/>
      <c r="L19" s="232"/>
      <c r="M19" s="232"/>
      <c r="N19" s="75"/>
      <c r="O19" s="232"/>
      <c r="P19" s="70"/>
      <c r="Q19" s="231"/>
    </row>
    <row r="20" spans="1:17" ht="15">
      <c r="A20" s="250" t="s">
        <v>166</v>
      </c>
      <c r="B20" s="64" t="s">
        <v>224</v>
      </c>
      <c r="C20" s="65"/>
      <c r="D20" s="66"/>
      <c r="E20" s="232">
        <v>2004</v>
      </c>
      <c r="F20" s="83">
        <v>35.32</v>
      </c>
      <c r="G20" s="232" t="s">
        <v>54</v>
      </c>
      <c r="H20" s="113" t="s">
        <v>135</v>
      </c>
      <c r="I20" s="232">
        <v>8</v>
      </c>
      <c r="J20" s="83">
        <v>0.75</v>
      </c>
      <c r="K20" s="232">
        <v>21</v>
      </c>
      <c r="L20" s="232"/>
      <c r="M20" s="232"/>
      <c r="N20" s="75"/>
      <c r="O20" s="232"/>
      <c r="P20" s="232"/>
      <c r="Q20" s="231" t="s">
        <v>140</v>
      </c>
    </row>
    <row r="21" spans="1:17" ht="15">
      <c r="A21" s="250" t="s">
        <v>352</v>
      </c>
      <c r="B21" s="64" t="s">
        <v>157</v>
      </c>
      <c r="C21" s="65"/>
      <c r="D21" s="66"/>
      <c r="E21" s="232">
        <v>2004</v>
      </c>
      <c r="F21" s="83">
        <v>36.46</v>
      </c>
      <c r="G21" s="232" t="s">
        <v>54</v>
      </c>
      <c r="H21" s="70" t="s">
        <v>273</v>
      </c>
      <c r="I21" s="232">
        <v>8</v>
      </c>
      <c r="J21" s="83">
        <v>0.75</v>
      </c>
      <c r="K21" s="232">
        <v>77</v>
      </c>
      <c r="L21" s="232"/>
      <c r="M21" s="232"/>
      <c r="N21" s="75"/>
      <c r="O21" s="232"/>
      <c r="P21" s="232"/>
      <c r="Q21" s="231" t="s">
        <v>153</v>
      </c>
    </row>
    <row r="22" spans="1:17" ht="15">
      <c r="A22" s="250"/>
      <c r="B22" s="64"/>
      <c r="C22" s="65"/>
      <c r="D22" s="66"/>
      <c r="E22" s="232"/>
      <c r="F22" s="83"/>
      <c r="G22" s="232"/>
      <c r="H22" s="116" t="s">
        <v>92</v>
      </c>
      <c r="I22" s="232"/>
      <c r="J22" s="75"/>
      <c r="K22" s="232"/>
      <c r="L22" s="232"/>
      <c r="M22" s="232"/>
      <c r="N22" s="75"/>
      <c r="O22" s="232"/>
      <c r="P22" s="232"/>
      <c r="Q22" s="231"/>
    </row>
    <row r="23" spans="1:17" ht="15">
      <c r="A23" s="250" t="s">
        <v>169</v>
      </c>
      <c r="B23" s="64" t="s">
        <v>139</v>
      </c>
      <c r="C23" s="65"/>
      <c r="D23" s="66"/>
      <c r="E23" s="232">
        <v>2004</v>
      </c>
      <c r="F23" s="83">
        <v>40.22</v>
      </c>
      <c r="G23" s="232" t="s">
        <v>54</v>
      </c>
      <c r="H23" s="113" t="s">
        <v>135</v>
      </c>
      <c r="I23" s="232">
        <v>8</v>
      </c>
      <c r="J23" s="83">
        <v>0.75</v>
      </c>
      <c r="K23" s="232">
        <v>71</v>
      </c>
      <c r="L23" s="232"/>
      <c r="M23" s="232"/>
      <c r="N23" s="75"/>
      <c r="O23" s="232"/>
      <c r="P23" s="232"/>
      <c r="Q23" s="231" t="s">
        <v>140</v>
      </c>
    </row>
    <row r="24" spans="1:17" ht="15">
      <c r="A24" s="250" t="s">
        <v>351</v>
      </c>
      <c r="B24" s="64" t="s">
        <v>277</v>
      </c>
      <c r="C24" s="65"/>
      <c r="D24" s="66"/>
      <c r="E24" s="232">
        <v>2004</v>
      </c>
      <c r="F24" s="83">
        <v>41.4</v>
      </c>
      <c r="G24" s="232" t="s">
        <v>54</v>
      </c>
      <c r="H24" s="70" t="s">
        <v>273</v>
      </c>
      <c r="I24" s="232">
        <v>10</v>
      </c>
      <c r="J24" s="83">
        <v>1</v>
      </c>
      <c r="K24" s="232">
        <v>65</v>
      </c>
      <c r="L24" s="232"/>
      <c r="M24" s="232"/>
      <c r="N24" s="75"/>
      <c r="O24" s="232"/>
      <c r="P24" s="232"/>
      <c r="Q24" s="231" t="s">
        <v>153</v>
      </c>
    </row>
    <row r="25" spans="1:17" ht="15">
      <c r="A25" s="250" t="s">
        <v>167</v>
      </c>
      <c r="B25" s="64" t="s">
        <v>287</v>
      </c>
      <c r="C25" s="65"/>
      <c r="D25" s="66"/>
      <c r="E25" s="232">
        <v>2004</v>
      </c>
      <c r="F25" s="83">
        <v>43</v>
      </c>
      <c r="G25" s="232" t="s">
        <v>54</v>
      </c>
      <c r="H25" s="113" t="s">
        <v>133</v>
      </c>
      <c r="I25" s="232">
        <v>10</v>
      </c>
      <c r="J25" s="83">
        <v>1</v>
      </c>
      <c r="K25" s="232">
        <v>61</v>
      </c>
      <c r="L25" s="232"/>
      <c r="M25" s="232"/>
      <c r="N25" s="75"/>
      <c r="O25" s="232"/>
      <c r="P25" s="232"/>
      <c r="Q25" s="119" t="s">
        <v>281</v>
      </c>
    </row>
    <row r="26" spans="1:17" ht="15">
      <c r="A26" s="250"/>
      <c r="B26" s="64"/>
      <c r="C26" s="65"/>
      <c r="D26" s="66"/>
      <c r="E26" s="232"/>
      <c r="F26" s="83"/>
      <c r="G26" s="232"/>
      <c r="H26" s="116" t="s">
        <v>105</v>
      </c>
      <c r="I26" s="232"/>
      <c r="J26" s="75"/>
      <c r="K26" s="232"/>
      <c r="L26" s="232"/>
      <c r="M26" s="232"/>
      <c r="N26" s="75"/>
      <c r="O26" s="232"/>
      <c r="P26" s="232"/>
      <c r="Q26" s="231"/>
    </row>
    <row r="27" spans="1:17" ht="15">
      <c r="A27" s="250" t="s">
        <v>170</v>
      </c>
      <c r="B27" s="64" t="s">
        <v>265</v>
      </c>
      <c r="C27" s="65"/>
      <c r="D27" s="66"/>
      <c r="E27" s="232">
        <v>2004</v>
      </c>
      <c r="F27" s="83">
        <v>54.74</v>
      </c>
      <c r="G27" s="232" t="s">
        <v>54</v>
      </c>
      <c r="H27" s="113" t="s">
        <v>128</v>
      </c>
      <c r="I27" s="113">
        <v>8</v>
      </c>
      <c r="J27" s="83">
        <v>0.75</v>
      </c>
      <c r="K27" s="232">
        <v>21</v>
      </c>
      <c r="L27" s="232"/>
      <c r="M27" s="232"/>
      <c r="N27" s="75"/>
      <c r="O27" s="232"/>
      <c r="P27" s="232"/>
      <c r="Q27" s="231" t="s">
        <v>129</v>
      </c>
    </row>
    <row r="28" spans="1:17" ht="15">
      <c r="A28" s="250" t="s">
        <v>171</v>
      </c>
      <c r="B28" s="64" t="s">
        <v>130</v>
      </c>
      <c r="C28" s="65"/>
      <c r="D28" s="66"/>
      <c r="E28" s="121">
        <v>2004</v>
      </c>
      <c r="F28" s="122">
        <v>75.2</v>
      </c>
      <c r="G28" s="232" t="s">
        <v>54</v>
      </c>
      <c r="H28" s="113" t="s">
        <v>128</v>
      </c>
      <c r="I28" s="232">
        <v>12</v>
      </c>
      <c r="J28" s="83">
        <v>1.5</v>
      </c>
      <c r="K28" s="232">
        <v>45</v>
      </c>
      <c r="L28" s="121"/>
      <c r="M28" s="232"/>
      <c r="N28" s="75"/>
      <c r="O28" s="232"/>
      <c r="P28" s="232"/>
      <c r="Q28" s="231" t="s">
        <v>129</v>
      </c>
    </row>
    <row r="29" spans="1:17" ht="15">
      <c r="A29" s="94"/>
      <c r="B29" s="226"/>
      <c r="C29" s="227"/>
      <c r="D29" s="228"/>
      <c r="E29" s="232"/>
      <c r="F29" s="83"/>
      <c r="G29" s="232"/>
      <c r="H29" s="116" t="s">
        <v>75</v>
      </c>
      <c r="I29" s="232"/>
      <c r="J29" s="75"/>
      <c r="K29" s="232"/>
      <c r="L29" s="232"/>
      <c r="M29" s="232"/>
      <c r="N29" s="75"/>
      <c r="O29" s="232"/>
      <c r="P29" s="232"/>
      <c r="Q29" s="231"/>
    </row>
    <row r="30" spans="1:17" ht="15">
      <c r="A30" s="94" t="s">
        <v>168</v>
      </c>
      <c r="B30" s="64" t="s">
        <v>143</v>
      </c>
      <c r="C30" s="65"/>
      <c r="D30" s="66"/>
      <c r="E30" s="232">
        <v>2003</v>
      </c>
      <c r="F30" s="83">
        <v>39.1</v>
      </c>
      <c r="G30" s="232" t="s">
        <v>54</v>
      </c>
      <c r="H30" s="113" t="s">
        <v>135</v>
      </c>
      <c r="I30" s="232">
        <v>10</v>
      </c>
      <c r="J30" s="83">
        <v>0.75</v>
      </c>
      <c r="K30" s="232">
        <v>45</v>
      </c>
      <c r="L30" s="232"/>
      <c r="M30" s="114"/>
      <c r="N30" s="75"/>
      <c r="O30" s="232"/>
      <c r="P30" s="232"/>
      <c r="Q30" s="231" t="s">
        <v>140</v>
      </c>
    </row>
    <row r="31" spans="1:17" ht="15">
      <c r="A31" s="94"/>
      <c r="B31" s="226"/>
      <c r="C31" s="227"/>
      <c r="D31" s="228"/>
      <c r="E31" s="232"/>
      <c r="F31" s="83"/>
      <c r="G31" s="232"/>
      <c r="H31" s="116" t="s">
        <v>76</v>
      </c>
      <c r="I31" s="232"/>
      <c r="J31" s="75"/>
      <c r="K31" s="232"/>
      <c r="L31" s="232"/>
      <c r="M31" s="232"/>
      <c r="N31" s="75"/>
      <c r="O31" s="232"/>
      <c r="P31" s="232"/>
      <c r="Q31" s="231"/>
    </row>
    <row r="32" spans="1:17" ht="15">
      <c r="A32" s="94" t="s">
        <v>172</v>
      </c>
      <c r="B32" s="64" t="s">
        <v>311</v>
      </c>
      <c r="C32" s="65"/>
      <c r="D32" s="66"/>
      <c r="E32" s="232">
        <v>2003</v>
      </c>
      <c r="F32" s="83">
        <v>45.76</v>
      </c>
      <c r="G32" s="232" t="s">
        <v>54</v>
      </c>
      <c r="H32" s="70" t="s">
        <v>308</v>
      </c>
      <c r="I32" s="232">
        <v>10</v>
      </c>
      <c r="J32" s="83">
        <v>0.75</v>
      </c>
      <c r="K32" s="232" t="s">
        <v>362</v>
      </c>
      <c r="L32" s="232"/>
      <c r="M32" s="114"/>
      <c r="N32" s="75"/>
      <c r="O32" s="232"/>
      <c r="P32" s="232"/>
      <c r="Q32" s="231" t="s">
        <v>309</v>
      </c>
    </row>
    <row r="33" spans="1:17" ht="15">
      <c r="A33" s="94" t="s">
        <v>314</v>
      </c>
      <c r="B33" s="64" t="s">
        <v>131</v>
      </c>
      <c r="C33" s="65"/>
      <c r="D33" s="66"/>
      <c r="E33" s="232">
        <v>2003</v>
      </c>
      <c r="F33" s="83">
        <v>47.94</v>
      </c>
      <c r="G33" s="232" t="s">
        <v>54</v>
      </c>
      <c r="H33" s="124" t="s">
        <v>128</v>
      </c>
      <c r="I33" s="232">
        <v>14</v>
      </c>
      <c r="J33" s="83">
        <v>1.5</v>
      </c>
      <c r="K33" s="232">
        <v>30</v>
      </c>
      <c r="L33" s="232"/>
      <c r="M33" s="114"/>
      <c r="N33" s="75"/>
      <c r="O33" s="232"/>
      <c r="P33" s="70"/>
      <c r="Q33" s="231" t="s">
        <v>129</v>
      </c>
    </row>
    <row r="34" spans="1:17" ht="15">
      <c r="A34" s="94" t="s">
        <v>353</v>
      </c>
      <c r="B34" s="82" t="s">
        <v>149</v>
      </c>
      <c r="C34" s="253"/>
      <c r="D34" s="254"/>
      <c r="E34" s="113">
        <v>2003</v>
      </c>
      <c r="F34" s="225">
        <v>43.58</v>
      </c>
      <c r="G34" s="113" t="s">
        <v>54</v>
      </c>
      <c r="H34" s="209" t="s">
        <v>294</v>
      </c>
      <c r="I34" s="232">
        <v>10</v>
      </c>
      <c r="J34" s="83">
        <v>0.75</v>
      </c>
      <c r="K34" s="232">
        <v>65</v>
      </c>
      <c r="L34" s="232"/>
      <c r="M34" s="114"/>
      <c r="N34" s="75"/>
      <c r="O34" s="232"/>
      <c r="P34" s="232"/>
      <c r="Q34" s="208" t="s">
        <v>295</v>
      </c>
    </row>
    <row r="35" spans="1:17" ht="15">
      <c r="A35" s="94"/>
      <c r="B35" s="64"/>
      <c r="C35" s="65"/>
      <c r="D35" s="66"/>
      <c r="E35" s="232"/>
      <c r="F35" s="84"/>
      <c r="G35" s="232"/>
      <c r="H35" s="116" t="s">
        <v>247</v>
      </c>
      <c r="I35" s="232"/>
      <c r="J35" s="75"/>
      <c r="K35" s="232"/>
      <c r="L35" s="232"/>
      <c r="M35" s="232"/>
      <c r="N35" s="75"/>
      <c r="O35" s="232"/>
      <c r="P35" s="83"/>
      <c r="Q35" s="231"/>
    </row>
    <row r="36" spans="1:17" ht="15">
      <c r="A36" s="94" t="s">
        <v>173</v>
      </c>
      <c r="B36" s="64" t="s">
        <v>89</v>
      </c>
      <c r="C36" s="65"/>
      <c r="D36" s="66"/>
      <c r="E36" s="232">
        <v>2002</v>
      </c>
      <c r="F36" s="83">
        <v>39.52</v>
      </c>
      <c r="G36" s="232" t="s">
        <v>54</v>
      </c>
      <c r="H36" s="125" t="s">
        <v>260</v>
      </c>
      <c r="I36" s="232">
        <v>14</v>
      </c>
      <c r="J36" s="83">
        <v>1</v>
      </c>
      <c r="K36" s="232">
        <v>69</v>
      </c>
      <c r="L36" s="232"/>
      <c r="M36" s="232"/>
      <c r="N36" s="75"/>
      <c r="O36" s="232"/>
      <c r="P36" s="232"/>
      <c r="Q36" s="231" t="s">
        <v>84</v>
      </c>
    </row>
    <row r="37" spans="1:17" ht="15">
      <c r="A37" s="94"/>
      <c r="B37" s="64"/>
      <c r="C37" s="65"/>
      <c r="D37" s="66"/>
      <c r="E37" s="232"/>
      <c r="F37" s="84"/>
      <c r="G37" s="232"/>
      <c r="H37" s="116" t="s">
        <v>107</v>
      </c>
      <c r="I37" s="232"/>
      <c r="J37" s="75"/>
      <c r="K37" s="232"/>
      <c r="L37" s="232"/>
      <c r="M37" s="232"/>
      <c r="N37" s="75"/>
      <c r="O37" s="232"/>
      <c r="P37" s="83"/>
      <c r="Q37" s="231"/>
    </row>
    <row r="38" spans="1:17" ht="15">
      <c r="A38" s="94" t="s">
        <v>174</v>
      </c>
      <c r="B38" s="64" t="s">
        <v>87</v>
      </c>
      <c r="C38" s="65"/>
      <c r="D38" s="66"/>
      <c r="E38" s="232">
        <v>2002</v>
      </c>
      <c r="F38" s="83">
        <v>48.96</v>
      </c>
      <c r="G38" s="232" t="s">
        <v>54</v>
      </c>
      <c r="H38" s="125" t="s">
        <v>260</v>
      </c>
      <c r="I38" s="232">
        <v>16</v>
      </c>
      <c r="J38" s="83">
        <v>1.5</v>
      </c>
      <c r="K38" s="232">
        <v>28</v>
      </c>
      <c r="L38" s="232"/>
      <c r="M38" s="232"/>
      <c r="N38" s="75"/>
      <c r="O38" s="232"/>
      <c r="P38" s="232"/>
      <c r="Q38" s="231" t="s">
        <v>84</v>
      </c>
    </row>
    <row r="39" spans="1:17" ht="15">
      <c r="A39" s="94" t="s">
        <v>175</v>
      </c>
      <c r="B39" s="64" t="s">
        <v>158</v>
      </c>
      <c r="C39" s="65"/>
      <c r="D39" s="66"/>
      <c r="E39" s="232">
        <v>2002</v>
      </c>
      <c r="F39" s="83">
        <v>51.2</v>
      </c>
      <c r="G39" s="232" t="s">
        <v>54</v>
      </c>
      <c r="H39" s="70" t="s">
        <v>273</v>
      </c>
      <c r="I39" s="232">
        <v>16</v>
      </c>
      <c r="J39" s="83">
        <v>1.5</v>
      </c>
      <c r="K39" s="232">
        <v>51</v>
      </c>
      <c r="L39" s="232"/>
      <c r="M39" s="232"/>
      <c r="N39" s="75"/>
      <c r="O39" s="232"/>
      <c r="P39" s="232"/>
      <c r="Q39" s="231" t="s">
        <v>153</v>
      </c>
    </row>
    <row r="40" spans="1:17" ht="15">
      <c r="A40" s="94"/>
      <c r="B40" s="64"/>
      <c r="C40" s="65"/>
      <c r="D40" s="66"/>
      <c r="E40" s="232"/>
      <c r="F40" s="84"/>
      <c r="G40" s="232"/>
      <c r="H40" s="116" t="s">
        <v>108</v>
      </c>
      <c r="I40" s="232"/>
      <c r="J40" s="75"/>
      <c r="K40" s="232"/>
      <c r="L40" s="232"/>
      <c r="M40" s="232"/>
      <c r="N40" s="75"/>
      <c r="O40" s="232"/>
      <c r="P40" s="83"/>
      <c r="Q40" s="231"/>
    </row>
    <row r="41" spans="1:17" ht="15">
      <c r="A41" s="94" t="s">
        <v>354</v>
      </c>
      <c r="B41" s="226" t="s">
        <v>142</v>
      </c>
      <c r="C41" s="227"/>
      <c r="D41" s="228"/>
      <c r="E41" s="232">
        <v>2002</v>
      </c>
      <c r="F41" s="83">
        <v>56.12</v>
      </c>
      <c r="G41" s="232" t="s">
        <v>54</v>
      </c>
      <c r="H41" s="113" t="s">
        <v>135</v>
      </c>
      <c r="I41" s="232">
        <v>12</v>
      </c>
      <c r="J41" s="83">
        <v>0.75</v>
      </c>
      <c r="K41" s="232">
        <v>62</v>
      </c>
      <c r="L41" s="232"/>
      <c r="M41" s="232"/>
      <c r="N41" s="75"/>
      <c r="O41" s="232"/>
      <c r="P41" s="232"/>
      <c r="Q41" s="231" t="s">
        <v>136</v>
      </c>
    </row>
    <row r="42" spans="1:17" ht="15">
      <c r="A42" s="94" t="s">
        <v>176</v>
      </c>
      <c r="B42" s="64" t="s">
        <v>285</v>
      </c>
      <c r="C42" s="65"/>
      <c r="D42" s="66"/>
      <c r="E42" s="232">
        <v>2002</v>
      </c>
      <c r="F42" s="83">
        <v>53.4</v>
      </c>
      <c r="G42" s="232" t="s">
        <v>54</v>
      </c>
      <c r="H42" s="113" t="s">
        <v>133</v>
      </c>
      <c r="I42" s="232">
        <v>12</v>
      </c>
      <c r="J42" s="83">
        <v>0.75</v>
      </c>
      <c r="K42" s="232">
        <v>72</v>
      </c>
      <c r="L42" s="232"/>
      <c r="M42" s="232"/>
      <c r="N42" s="75"/>
      <c r="O42" s="232"/>
      <c r="P42" s="232"/>
      <c r="Q42" s="119" t="s">
        <v>281</v>
      </c>
    </row>
    <row r="43" spans="1:17" ht="15">
      <c r="A43" s="94"/>
      <c r="B43" s="64"/>
      <c r="C43" s="65"/>
      <c r="D43" s="66"/>
      <c r="E43" s="232"/>
      <c r="F43" s="84"/>
      <c r="G43" s="232"/>
      <c r="H43" s="116" t="s">
        <v>97</v>
      </c>
      <c r="I43" s="232"/>
      <c r="J43" s="75"/>
      <c r="K43" s="232"/>
      <c r="L43" s="232"/>
      <c r="M43" s="232"/>
      <c r="N43" s="75"/>
      <c r="O43" s="232"/>
      <c r="P43" s="83"/>
      <c r="Q43" s="231"/>
    </row>
    <row r="44" spans="1:17" ht="15">
      <c r="A44" s="94" t="s">
        <v>177</v>
      </c>
      <c r="B44" s="64" t="s">
        <v>141</v>
      </c>
      <c r="C44" s="65"/>
      <c r="D44" s="66"/>
      <c r="E44" s="232">
        <v>2002</v>
      </c>
      <c r="F44" s="83">
        <v>66.46</v>
      </c>
      <c r="G44" s="232" t="s">
        <v>56</v>
      </c>
      <c r="H44" s="113" t="s">
        <v>135</v>
      </c>
      <c r="I44" s="232">
        <v>20</v>
      </c>
      <c r="J44" s="83">
        <v>2</v>
      </c>
      <c r="K44" s="232">
        <v>60</v>
      </c>
      <c r="L44" s="232"/>
      <c r="M44" s="232"/>
      <c r="N44" s="75"/>
      <c r="O44" s="232"/>
      <c r="P44" s="232"/>
      <c r="Q44" s="231" t="s">
        <v>136</v>
      </c>
    </row>
    <row r="45" spans="1:17" ht="15">
      <c r="A45" s="94" t="s">
        <v>178</v>
      </c>
      <c r="B45" s="210" t="s">
        <v>299</v>
      </c>
      <c r="C45" s="211"/>
      <c r="D45" s="212"/>
      <c r="E45" s="204">
        <v>2002</v>
      </c>
      <c r="F45" s="203">
        <v>64.94</v>
      </c>
      <c r="G45" s="204"/>
      <c r="H45" s="209" t="s">
        <v>294</v>
      </c>
      <c r="I45" s="204">
        <v>16</v>
      </c>
      <c r="J45" s="83">
        <v>1.5</v>
      </c>
      <c r="K45" s="204">
        <v>30</v>
      </c>
      <c r="L45" s="232"/>
      <c r="M45" s="232"/>
      <c r="N45" s="75"/>
      <c r="O45" s="232"/>
      <c r="P45" s="232"/>
      <c r="Q45" s="208" t="s">
        <v>295</v>
      </c>
    </row>
    <row r="46" spans="1:17" ht="15">
      <c r="A46" s="94"/>
      <c r="B46" s="64"/>
      <c r="C46" s="65"/>
      <c r="D46" s="66"/>
      <c r="E46" s="232"/>
      <c r="F46" s="83"/>
      <c r="G46" s="232"/>
      <c r="H46" s="137" t="s">
        <v>110</v>
      </c>
      <c r="I46" s="232"/>
      <c r="J46" s="75"/>
      <c r="K46" s="232"/>
      <c r="L46" s="232"/>
      <c r="M46" s="232"/>
      <c r="N46" s="75"/>
      <c r="O46" s="232"/>
      <c r="P46" s="232"/>
      <c r="Q46" s="231"/>
    </row>
    <row r="47" spans="1:17" ht="15">
      <c r="A47" s="94" t="s">
        <v>179</v>
      </c>
      <c r="B47" s="64" t="s">
        <v>264</v>
      </c>
      <c r="C47" s="65"/>
      <c r="D47" s="66"/>
      <c r="E47" s="232">
        <v>2001</v>
      </c>
      <c r="F47" s="83">
        <v>46.7</v>
      </c>
      <c r="G47" s="232" t="s">
        <v>54</v>
      </c>
      <c r="H47" s="113" t="s">
        <v>128</v>
      </c>
      <c r="I47" s="232">
        <v>14</v>
      </c>
      <c r="J47" s="83">
        <v>1</v>
      </c>
      <c r="K47" s="232">
        <v>40</v>
      </c>
      <c r="L47" s="232"/>
      <c r="M47" s="232"/>
      <c r="N47" s="75"/>
      <c r="O47" s="232"/>
      <c r="P47" s="232"/>
      <c r="Q47" s="231" t="s">
        <v>129</v>
      </c>
    </row>
    <row r="48" spans="1:17" ht="15">
      <c r="A48" s="94" t="s">
        <v>355</v>
      </c>
      <c r="B48" s="210" t="s">
        <v>146</v>
      </c>
      <c r="C48" s="211"/>
      <c r="D48" s="212"/>
      <c r="E48" s="204">
        <v>2000</v>
      </c>
      <c r="F48" s="203">
        <v>46.98</v>
      </c>
      <c r="G48" s="204"/>
      <c r="H48" s="209" t="s">
        <v>294</v>
      </c>
      <c r="I48" s="204">
        <v>16</v>
      </c>
      <c r="J48" s="83">
        <v>2</v>
      </c>
      <c r="K48" s="204" t="s">
        <v>362</v>
      </c>
      <c r="L48" s="232"/>
      <c r="M48" s="232"/>
      <c r="N48" s="75"/>
      <c r="O48" s="232"/>
      <c r="P48" s="232"/>
      <c r="Q48" s="208" t="s">
        <v>59</v>
      </c>
    </row>
    <row r="49" spans="1:17" ht="15">
      <c r="A49" s="94"/>
      <c r="B49" s="64"/>
      <c r="C49" s="65"/>
      <c r="D49" s="66"/>
      <c r="E49" s="232"/>
      <c r="F49" s="83"/>
      <c r="G49" s="232"/>
      <c r="H49" s="116" t="s">
        <v>111</v>
      </c>
      <c r="I49" s="232"/>
      <c r="J49" s="75"/>
      <c r="K49" s="232"/>
      <c r="L49" s="232"/>
      <c r="M49" s="232"/>
      <c r="N49" s="85"/>
      <c r="O49" s="232"/>
      <c r="P49" s="232"/>
      <c r="Q49" s="231"/>
    </row>
    <row r="50" spans="1:17" ht="15">
      <c r="A50" s="94" t="s">
        <v>180</v>
      </c>
      <c r="B50" s="64" t="s">
        <v>134</v>
      </c>
      <c r="C50" s="65"/>
      <c r="D50" s="66"/>
      <c r="E50" s="232">
        <v>2000</v>
      </c>
      <c r="F50" s="83">
        <v>57.4</v>
      </c>
      <c r="G50" s="232" t="s">
        <v>56</v>
      </c>
      <c r="H50" s="113" t="s">
        <v>135</v>
      </c>
      <c r="I50" s="232">
        <v>16</v>
      </c>
      <c r="J50" s="83">
        <v>2</v>
      </c>
      <c r="K50" s="232">
        <v>56</v>
      </c>
      <c r="L50" s="232"/>
      <c r="M50" s="232"/>
      <c r="N50" s="75"/>
      <c r="O50" s="232"/>
      <c r="P50" s="213"/>
      <c r="Q50" s="231" t="s">
        <v>136</v>
      </c>
    </row>
    <row r="51" spans="1:17" ht="15">
      <c r="A51" s="94" t="s">
        <v>181</v>
      </c>
      <c r="B51" s="226" t="s">
        <v>261</v>
      </c>
      <c r="C51" s="227"/>
      <c r="D51" s="228"/>
      <c r="E51" s="232">
        <v>2000</v>
      </c>
      <c r="F51" s="83">
        <v>54.34</v>
      </c>
      <c r="G51" s="232" t="s">
        <v>54</v>
      </c>
      <c r="H51" s="125" t="s">
        <v>260</v>
      </c>
      <c r="I51" s="232">
        <v>16</v>
      </c>
      <c r="J51" s="83">
        <v>2</v>
      </c>
      <c r="K51" s="232" t="s">
        <v>362</v>
      </c>
      <c r="L51" s="232"/>
      <c r="M51" s="232"/>
      <c r="N51" s="75"/>
      <c r="O51" s="232"/>
      <c r="P51" s="213"/>
      <c r="Q51" s="231" t="s">
        <v>84</v>
      </c>
    </row>
    <row r="52" spans="1:17" ht="15">
      <c r="A52" s="94" t="s">
        <v>182</v>
      </c>
      <c r="B52" s="226" t="s">
        <v>278</v>
      </c>
      <c r="C52" s="227"/>
      <c r="D52" s="228"/>
      <c r="E52" s="232">
        <v>2000</v>
      </c>
      <c r="F52" s="83">
        <v>56.24</v>
      </c>
      <c r="G52" s="232" t="s">
        <v>54</v>
      </c>
      <c r="H52" s="70" t="s">
        <v>273</v>
      </c>
      <c r="I52" s="232">
        <v>16</v>
      </c>
      <c r="J52" s="83">
        <v>2</v>
      </c>
      <c r="K52" s="232">
        <v>43</v>
      </c>
      <c r="L52" s="232"/>
      <c r="M52" s="232"/>
      <c r="N52" s="75"/>
      <c r="O52" s="232"/>
      <c r="P52" s="213"/>
      <c r="Q52" s="231" t="s">
        <v>153</v>
      </c>
    </row>
    <row r="53" spans="1:17" ht="15">
      <c r="A53" s="94" t="s">
        <v>183</v>
      </c>
      <c r="B53" s="64" t="s">
        <v>159</v>
      </c>
      <c r="C53" s="65"/>
      <c r="D53" s="66"/>
      <c r="E53" s="232">
        <v>2001</v>
      </c>
      <c r="F53" s="83">
        <v>57.92</v>
      </c>
      <c r="G53" s="232" t="s">
        <v>54</v>
      </c>
      <c r="H53" s="70" t="s">
        <v>273</v>
      </c>
      <c r="I53" s="232">
        <v>16</v>
      </c>
      <c r="J53" s="83">
        <v>2</v>
      </c>
      <c r="K53" s="232">
        <v>40</v>
      </c>
      <c r="L53" s="232"/>
      <c r="M53" s="232"/>
      <c r="N53" s="75"/>
      <c r="O53" s="232"/>
      <c r="P53" s="232"/>
      <c r="Q53" s="231" t="s">
        <v>153</v>
      </c>
    </row>
    <row r="54" spans="1:17" ht="15">
      <c r="A54" s="94" t="s">
        <v>184</v>
      </c>
      <c r="B54" s="210" t="s">
        <v>300</v>
      </c>
      <c r="C54" s="211"/>
      <c r="D54" s="212"/>
      <c r="E54" s="204">
        <v>2001</v>
      </c>
      <c r="F54" s="203">
        <v>54.54</v>
      </c>
      <c r="G54" s="213" t="s">
        <v>56</v>
      </c>
      <c r="H54" s="209" t="s">
        <v>294</v>
      </c>
      <c r="I54" s="204">
        <v>16</v>
      </c>
      <c r="J54" s="83">
        <v>2</v>
      </c>
      <c r="K54" s="204">
        <v>57</v>
      </c>
      <c r="L54" s="232"/>
      <c r="M54" s="232"/>
      <c r="N54" s="75"/>
      <c r="O54" s="232"/>
      <c r="P54" s="232"/>
      <c r="Q54" s="208" t="s">
        <v>295</v>
      </c>
    </row>
    <row r="55" spans="1:17" ht="15">
      <c r="A55" s="94"/>
      <c r="B55" s="64"/>
      <c r="C55" s="65"/>
      <c r="D55" s="66"/>
      <c r="E55" s="232"/>
      <c r="F55" s="83"/>
      <c r="G55" s="232"/>
      <c r="H55" s="116" t="s">
        <v>112</v>
      </c>
      <c r="I55" s="232"/>
      <c r="J55" s="75"/>
      <c r="K55" s="232"/>
      <c r="L55" s="232"/>
      <c r="M55" s="232"/>
      <c r="N55" s="85"/>
      <c r="O55" s="232"/>
      <c r="P55" s="232"/>
      <c r="Q55" s="231"/>
    </row>
    <row r="56" spans="1:17" ht="15">
      <c r="A56" s="94" t="s">
        <v>185</v>
      </c>
      <c r="B56" s="64" t="s">
        <v>138</v>
      </c>
      <c r="C56" s="65"/>
      <c r="D56" s="66"/>
      <c r="E56" s="232">
        <v>2000</v>
      </c>
      <c r="F56" s="83">
        <v>59.04</v>
      </c>
      <c r="G56" s="232" t="s">
        <v>56</v>
      </c>
      <c r="H56" s="113" t="s">
        <v>135</v>
      </c>
      <c r="I56" s="232">
        <v>16</v>
      </c>
      <c r="J56" s="83">
        <v>2</v>
      </c>
      <c r="K56" s="232">
        <v>70</v>
      </c>
      <c r="L56" s="232"/>
      <c r="M56" s="232"/>
      <c r="N56" s="75"/>
      <c r="O56" s="232"/>
      <c r="P56" s="213"/>
      <c r="Q56" s="231" t="s">
        <v>136</v>
      </c>
    </row>
    <row r="57" spans="1:17" ht="15">
      <c r="A57" s="94" t="s">
        <v>356</v>
      </c>
      <c r="B57" s="64" t="s">
        <v>151</v>
      </c>
      <c r="C57" s="65"/>
      <c r="D57" s="66"/>
      <c r="E57" s="232">
        <v>2001</v>
      </c>
      <c r="F57" s="83">
        <v>62.46</v>
      </c>
      <c r="G57" s="232" t="s">
        <v>54</v>
      </c>
      <c r="H57" s="125" t="s">
        <v>260</v>
      </c>
      <c r="I57" s="232">
        <v>20</v>
      </c>
      <c r="J57" s="83">
        <v>4</v>
      </c>
      <c r="K57" s="232" t="s">
        <v>362</v>
      </c>
      <c r="L57" s="232"/>
      <c r="M57" s="232"/>
      <c r="N57" s="75"/>
      <c r="O57" s="232"/>
      <c r="P57" s="232"/>
      <c r="Q57" s="231" t="s">
        <v>84</v>
      </c>
    </row>
    <row r="58" spans="1:17" ht="15">
      <c r="A58" s="94"/>
      <c r="B58" s="64"/>
      <c r="C58" s="65"/>
      <c r="D58" s="66"/>
      <c r="E58" s="232"/>
      <c r="F58" s="83"/>
      <c r="G58" s="232"/>
      <c r="H58" s="116" t="s">
        <v>113</v>
      </c>
      <c r="I58" s="232"/>
      <c r="J58" s="75"/>
      <c r="K58" s="232"/>
      <c r="L58" s="232"/>
      <c r="M58" s="232"/>
      <c r="N58" s="85"/>
      <c r="O58" s="232"/>
      <c r="P58" s="232"/>
      <c r="Q58" s="231"/>
    </row>
    <row r="59" spans="1:17" ht="15">
      <c r="A59" s="94" t="s">
        <v>357</v>
      </c>
      <c r="B59" s="64" t="s">
        <v>85</v>
      </c>
      <c r="C59" s="65"/>
      <c r="D59" s="66"/>
      <c r="E59" s="232">
        <v>2000</v>
      </c>
      <c r="F59" s="83">
        <v>63.06</v>
      </c>
      <c r="G59" s="232" t="s">
        <v>55</v>
      </c>
      <c r="H59" s="125" t="s">
        <v>260</v>
      </c>
      <c r="I59" s="232">
        <v>24</v>
      </c>
      <c r="J59" s="83">
        <v>6</v>
      </c>
      <c r="K59" s="232">
        <v>30</v>
      </c>
      <c r="L59" s="232"/>
      <c r="M59" s="232"/>
      <c r="N59" s="75"/>
      <c r="O59" s="232"/>
      <c r="P59" s="213"/>
      <c r="Q59" s="231" t="s">
        <v>84</v>
      </c>
    </row>
    <row r="60" spans="1:17" ht="15">
      <c r="A60" s="94" t="s">
        <v>186</v>
      </c>
      <c r="B60" s="210" t="s">
        <v>305</v>
      </c>
      <c r="C60" s="211"/>
      <c r="D60" s="212"/>
      <c r="E60" s="204">
        <v>2000</v>
      </c>
      <c r="F60" s="203">
        <v>63.48</v>
      </c>
      <c r="G60" s="213" t="s">
        <v>56</v>
      </c>
      <c r="H60" s="209" t="s">
        <v>294</v>
      </c>
      <c r="I60" s="204">
        <v>20</v>
      </c>
      <c r="J60" s="83">
        <v>4</v>
      </c>
      <c r="K60" s="204">
        <v>35</v>
      </c>
      <c r="L60" s="232"/>
      <c r="M60" s="232"/>
      <c r="N60" s="75"/>
      <c r="O60" s="232"/>
      <c r="P60" s="232"/>
      <c r="Q60" s="208" t="s">
        <v>295</v>
      </c>
    </row>
    <row r="61" spans="1:17" ht="15">
      <c r="A61" s="127"/>
      <c r="B61" s="4"/>
      <c r="C61" s="146"/>
      <c r="D61" s="146"/>
      <c r="E61" s="146"/>
      <c r="F61" s="195"/>
      <c r="G61" s="146"/>
      <c r="H61" s="116" t="s">
        <v>114</v>
      </c>
      <c r="I61" s="146"/>
      <c r="J61" s="146"/>
      <c r="K61" s="146"/>
      <c r="L61" s="146"/>
      <c r="M61" s="146"/>
      <c r="N61" s="146"/>
      <c r="O61" s="146"/>
      <c r="P61" s="146"/>
      <c r="Q61" s="146"/>
    </row>
    <row r="62" spans="1:17" ht="15">
      <c r="A62" s="94" t="s">
        <v>187</v>
      </c>
      <c r="B62" s="210" t="s">
        <v>148</v>
      </c>
      <c r="C62" s="211"/>
      <c r="D62" s="212"/>
      <c r="E62" s="204">
        <v>2000</v>
      </c>
      <c r="F62" s="203">
        <v>68.32</v>
      </c>
      <c r="G62" s="213" t="s">
        <v>132</v>
      </c>
      <c r="H62" s="209" t="s">
        <v>294</v>
      </c>
      <c r="I62" s="213">
        <v>20</v>
      </c>
      <c r="J62" s="83">
        <v>4</v>
      </c>
      <c r="K62" s="204">
        <v>40</v>
      </c>
      <c r="L62" s="232"/>
      <c r="M62" s="232"/>
      <c r="N62" s="75"/>
      <c r="O62" s="232"/>
      <c r="P62" s="232"/>
      <c r="Q62" s="208" t="s">
        <v>295</v>
      </c>
    </row>
    <row r="63" spans="1:17" ht="15">
      <c r="A63" s="94" t="s">
        <v>188</v>
      </c>
      <c r="B63" s="64" t="s">
        <v>284</v>
      </c>
      <c r="C63" s="65"/>
      <c r="D63" s="66"/>
      <c r="E63" s="232">
        <v>2000</v>
      </c>
      <c r="F63" s="83">
        <v>70.86</v>
      </c>
      <c r="G63" s="232" t="s">
        <v>56</v>
      </c>
      <c r="H63" s="113" t="s">
        <v>133</v>
      </c>
      <c r="I63" s="232">
        <v>20</v>
      </c>
      <c r="J63" s="83">
        <v>4</v>
      </c>
      <c r="K63" s="232">
        <v>40</v>
      </c>
      <c r="L63" s="232"/>
      <c r="M63" s="232"/>
      <c r="N63" s="75"/>
      <c r="O63" s="232"/>
      <c r="P63" s="213"/>
      <c r="Q63" s="119" t="s">
        <v>281</v>
      </c>
    </row>
    <row r="64" spans="1:17" ht="15">
      <c r="A64" s="94" t="s">
        <v>189</v>
      </c>
      <c r="B64" s="210" t="s">
        <v>301</v>
      </c>
      <c r="C64" s="211"/>
      <c r="D64" s="212"/>
      <c r="E64" s="204">
        <v>2001</v>
      </c>
      <c r="F64" s="203">
        <v>70.35</v>
      </c>
      <c r="G64" s="213" t="s">
        <v>302</v>
      </c>
      <c r="H64" s="209" t="s">
        <v>294</v>
      </c>
      <c r="I64" s="204">
        <v>16</v>
      </c>
      <c r="J64" s="83">
        <v>2</v>
      </c>
      <c r="K64" s="204">
        <v>31</v>
      </c>
      <c r="L64" s="204"/>
      <c r="M64" s="204"/>
      <c r="N64" s="207"/>
      <c r="O64" s="204"/>
      <c r="P64" s="204"/>
      <c r="Q64" s="208" t="s">
        <v>295</v>
      </c>
    </row>
    <row r="65" spans="1:17" ht="15">
      <c r="A65" s="94"/>
      <c r="B65" s="64"/>
      <c r="C65" s="65"/>
      <c r="D65" s="66"/>
      <c r="E65" s="232"/>
      <c r="F65" s="83"/>
      <c r="G65" s="232"/>
      <c r="H65" s="116" t="s">
        <v>115</v>
      </c>
      <c r="I65" s="232"/>
      <c r="J65" s="75"/>
      <c r="K65" s="232"/>
      <c r="L65" s="232"/>
      <c r="M65" s="232"/>
      <c r="N65" s="85"/>
      <c r="O65" s="232"/>
      <c r="P65" s="232"/>
      <c r="Q65" s="231"/>
    </row>
    <row r="66" spans="1:17" ht="15">
      <c r="A66" s="94" t="s">
        <v>190</v>
      </c>
      <c r="B66" s="231" t="s">
        <v>137</v>
      </c>
      <c r="C66" s="231"/>
      <c r="D66" s="231"/>
      <c r="E66" s="232">
        <v>2000</v>
      </c>
      <c r="F66" s="83">
        <v>78.58</v>
      </c>
      <c r="G66" s="232" t="s">
        <v>56</v>
      </c>
      <c r="H66" s="113" t="s">
        <v>135</v>
      </c>
      <c r="I66" s="232">
        <v>16</v>
      </c>
      <c r="J66" s="83">
        <v>2</v>
      </c>
      <c r="K66" s="232">
        <v>43</v>
      </c>
      <c r="L66" s="232"/>
      <c r="M66" s="232"/>
      <c r="N66" s="75"/>
      <c r="O66" s="232"/>
      <c r="P66" s="213"/>
      <c r="Q66" s="231" t="s">
        <v>136</v>
      </c>
    </row>
    <row r="67" spans="1:17" ht="15">
      <c r="A67" s="94" t="s">
        <v>191</v>
      </c>
      <c r="B67" s="226" t="s">
        <v>279</v>
      </c>
      <c r="C67" s="227"/>
      <c r="D67" s="228"/>
      <c r="E67" s="232">
        <v>2001</v>
      </c>
      <c r="F67" s="83">
        <v>76.14</v>
      </c>
      <c r="G67" s="232" t="s">
        <v>56</v>
      </c>
      <c r="H67" s="113" t="s">
        <v>135</v>
      </c>
      <c r="I67" s="232">
        <v>16</v>
      </c>
      <c r="J67" s="83">
        <v>2</v>
      </c>
      <c r="K67" s="232">
        <v>24</v>
      </c>
      <c r="L67" s="232"/>
      <c r="M67" s="232"/>
      <c r="N67" s="75"/>
      <c r="O67" s="232"/>
      <c r="P67" s="232"/>
      <c r="Q67" s="231" t="s">
        <v>136</v>
      </c>
    </row>
    <row r="68" spans="1:17" ht="15">
      <c r="A68" s="94" t="s">
        <v>192</v>
      </c>
      <c r="B68" s="231" t="s">
        <v>280</v>
      </c>
      <c r="C68" s="231"/>
      <c r="D68" s="231"/>
      <c r="E68" s="232">
        <v>2000</v>
      </c>
      <c r="F68" s="83">
        <v>91.72</v>
      </c>
      <c r="G68" s="232" t="s">
        <v>54</v>
      </c>
      <c r="H68" s="113" t="s">
        <v>135</v>
      </c>
      <c r="I68" s="232">
        <v>16</v>
      </c>
      <c r="J68" s="83">
        <v>2</v>
      </c>
      <c r="K68" s="232">
        <v>50</v>
      </c>
      <c r="L68" s="232"/>
      <c r="M68" s="232"/>
      <c r="N68" s="75"/>
      <c r="O68" s="232"/>
      <c r="P68" s="213"/>
      <c r="Q68" s="231" t="s">
        <v>140</v>
      </c>
    </row>
    <row r="69" spans="1:17" ht="15">
      <c r="A69" s="94" t="s">
        <v>193</v>
      </c>
      <c r="B69" s="64" t="s">
        <v>229</v>
      </c>
      <c r="C69" s="65"/>
      <c r="D69" s="66"/>
      <c r="E69" s="232">
        <v>2000</v>
      </c>
      <c r="F69" s="83">
        <v>86.96</v>
      </c>
      <c r="G69" s="232" t="s">
        <v>132</v>
      </c>
      <c r="H69" s="125" t="s">
        <v>260</v>
      </c>
      <c r="I69" s="232">
        <v>24</v>
      </c>
      <c r="J69" s="83">
        <v>6</v>
      </c>
      <c r="K69" s="232">
        <v>30</v>
      </c>
      <c r="L69" s="232"/>
      <c r="M69" s="232"/>
      <c r="N69" s="75"/>
      <c r="O69" s="232"/>
      <c r="P69" s="213"/>
      <c r="Q69" s="231" t="s">
        <v>84</v>
      </c>
    </row>
    <row r="70" spans="1:17" ht="15">
      <c r="A70" s="94" t="s">
        <v>194</v>
      </c>
      <c r="B70" s="256" t="s">
        <v>301</v>
      </c>
      <c r="C70" s="257"/>
      <c r="D70" s="258"/>
      <c r="E70" s="259">
        <v>2001</v>
      </c>
      <c r="F70" s="260">
        <v>74.3</v>
      </c>
      <c r="G70" s="259" t="s">
        <v>302</v>
      </c>
      <c r="H70" s="261" t="s">
        <v>294</v>
      </c>
      <c r="I70" s="259">
        <v>16</v>
      </c>
      <c r="J70" s="249">
        <v>2</v>
      </c>
      <c r="K70" s="259">
        <v>0</v>
      </c>
      <c r="L70" s="248"/>
      <c r="M70" s="248"/>
      <c r="N70" s="262"/>
      <c r="O70" s="248"/>
      <c r="P70" s="248"/>
      <c r="Q70" s="263" t="s">
        <v>295</v>
      </c>
    </row>
    <row r="71" spans="1:17" ht="15">
      <c r="A71" s="94"/>
      <c r="B71" s="64"/>
      <c r="C71" s="65"/>
      <c r="D71" s="66"/>
      <c r="E71" s="232"/>
      <c r="F71" s="83"/>
      <c r="G71" s="232"/>
      <c r="H71" s="116" t="s">
        <v>117</v>
      </c>
      <c r="I71" s="232"/>
      <c r="J71" s="75"/>
      <c r="K71" s="232"/>
      <c r="L71" s="232"/>
      <c r="M71" s="232"/>
      <c r="N71" s="75"/>
      <c r="O71" s="232"/>
      <c r="P71" s="232"/>
      <c r="Q71" s="231"/>
    </row>
    <row r="72" spans="1:17" ht="15">
      <c r="A72" s="94" t="s">
        <v>195</v>
      </c>
      <c r="B72" s="210" t="s">
        <v>310</v>
      </c>
      <c r="C72" s="211"/>
      <c r="D72" s="212"/>
      <c r="E72" s="204">
        <v>1998</v>
      </c>
      <c r="F72" s="203">
        <v>60.9</v>
      </c>
      <c r="G72" s="204" t="s">
        <v>55</v>
      </c>
      <c r="H72" s="205" t="s">
        <v>308</v>
      </c>
      <c r="I72" s="213">
        <v>20</v>
      </c>
      <c r="J72" s="203">
        <v>2</v>
      </c>
      <c r="K72" s="204">
        <v>77</v>
      </c>
      <c r="L72" s="204"/>
      <c r="M72" s="204"/>
      <c r="N72" s="207"/>
      <c r="O72" s="204"/>
      <c r="P72" s="232"/>
      <c r="Q72" s="208" t="s">
        <v>309</v>
      </c>
    </row>
    <row r="73" spans="1:17" ht="15">
      <c r="A73" s="94"/>
      <c r="B73" s="64"/>
      <c r="C73" s="65"/>
      <c r="D73" s="66"/>
      <c r="E73" s="232"/>
      <c r="F73" s="83"/>
      <c r="G73" s="232"/>
      <c r="H73" s="116" t="s">
        <v>118</v>
      </c>
      <c r="I73" s="232"/>
      <c r="J73" s="75"/>
      <c r="K73" s="232"/>
      <c r="L73" s="232"/>
      <c r="M73" s="232"/>
      <c r="N73" s="75"/>
      <c r="O73" s="232"/>
      <c r="P73" s="232"/>
      <c r="Q73" s="231"/>
    </row>
    <row r="74" spans="1:17" ht="15">
      <c r="A74" s="94" t="s">
        <v>358</v>
      </c>
      <c r="B74" s="64" t="s">
        <v>263</v>
      </c>
      <c r="C74" s="65"/>
      <c r="D74" s="66"/>
      <c r="E74" s="232">
        <v>1999</v>
      </c>
      <c r="F74" s="83">
        <v>64.14</v>
      </c>
      <c r="G74" s="232" t="s">
        <v>54</v>
      </c>
      <c r="H74" s="125" t="s">
        <v>260</v>
      </c>
      <c r="I74" s="232">
        <v>20</v>
      </c>
      <c r="J74" s="83">
        <v>2</v>
      </c>
      <c r="K74" s="232">
        <v>42</v>
      </c>
      <c r="L74" s="232"/>
      <c r="M74" s="204"/>
      <c r="N74" s="207"/>
      <c r="O74" s="232"/>
      <c r="P74" s="232"/>
      <c r="Q74" s="231" t="s">
        <v>84</v>
      </c>
    </row>
    <row r="75" spans="1:17" ht="15">
      <c r="A75" s="94" t="s">
        <v>359</v>
      </c>
      <c r="B75" s="64" t="s">
        <v>160</v>
      </c>
      <c r="C75" s="65"/>
      <c r="D75" s="66"/>
      <c r="E75" s="232">
        <v>2000</v>
      </c>
      <c r="F75" s="83">
        <v>68</v>
      </c>
      <c r="G75" s="232" t="s">
        <v>55</v>
      </c>
      <c r="H75" s="70" t="s">
        <v>273</v>
      </c>
      <c r="I75" s="232">
        <v>24</v>
      </c>
      <c r="J75" s="83">
        <v>4</v>
      </c>
      <c r="K75" s="232">
        <v>70</v>
      </c>
      <c r="L75" s="232"/>
      <c r="M75" s="204"/>
      <c r="N75" s="207"/>
      <c r="O75" s="232"/>
      <c r="P75" s="232"/>
      <c r="Q75" s="231" t="s">
        <v>153</v>
      </c>
    </row>
    <row r="76" spans="1:17" ht="15">
      <c r="A76" s="94"/>
      <c r="B76" s="64"/>
      <c r="C76" s="65"/>
      <c r="D76" s="66"/>
      <c r="E76" s="232"/>
      <c r="F76" s="83"/>
      <c r="G76" s="232"/>
      <c r="H76" s="116" t="s">
        <v>119</v>
      </c>
      <c r="I76" s="232"/>
      <c r="J76" s="75"/>
      <c r="K76" s="232"/>
      <c r="L76" s="232"/>
      <c r="M76" s="232"/>
      <c r="N76" s="75"/>
      <c r="O76" s="232"/>
      <c r="P76" s="232"/>
      <c r="Q76" s="117"/>
    </row>
    <row r="77" spans="1:17" ht="15">
      <c r="A77" s="94" t="s">
        <v>196</v>
      </c>
      <c r="B77" s="64" t="s">
        <v>86</v>
      </c>
      <c r="C77" s="65"/>
      <c r="D77" s="66"/>
      <c r="E77" s="232">
        <v>1999</v>
      </c>
      <c r="F77" s="83">
        <v>70.6</v>
      </c>
      <c r="G77" s="232" t="s">
        <v>57</v>
      </c>
      <c r="H77" s="125" t="s">
        <v>260</v>
      </c>
      <c r="I77" s="232">
        <v>24</v>
      </c>
      <c r="J77" s="83">
        <v>4</v>
      </c>
      <c r="K77" s="232">
        <v>21</v>
      </c>
      <c r="L77" s="232"/>
      <c r="M77" s="204"/>
      <c r="N77" s="207"/>
      <c r="O77" s="232"/>
      <c r="P77" s="204"/>
      <c r="Q77" s="231" t="s">
        <v>84</v>
      </c>
    </row>
    <row r="78" spans="1:17" ht="15">
      <c r="A78" s="94" t="s">
        <v>197</v>
      </c>
      <c r="B78" s="210" t="s">
        <v>306</v>
      </c>
      <c r="C78" s="211"/>
      <c r="D78" s="212"/>
      <c r="E78" s="204">
        <v>1999</v>
      </c>
      <c r="F78" s="203">
        <v>72.6</v>
      </c>
      <c r="G78" s="213" t="s">
        <v>302</v>
      </c>
      <c r="H78" s="209" t="s">
        <v>294</v>
      </c>
      <c r="I78" s="213">
        <v>20</v>
      </c>
      <c r="J78" s="83">
        <v>2</v>
      </c>
      <c r="K78" s="204">
        <v>50</v>
      </c>
      <c r="L78" s="232"/>
      <c r="M78" s="232"/>
      <c r="N78" s="75"/>
      <c r="O78" s="232"/>
      <c r="P78" s="232"/>
      <c r="Q78" s="208" t="s">
        <v>295</v>
      </c>
    </row>
    <row r="79" spans="1:17" ht="15">
      <c r="A79" s="94"/>
      <c r="B79" s="64"/>
      <c r="C79" s="65"/>
      <c r="D79" s="66"/>
      <c r="E79" s="232"/>
      <c r="F79" s="83"/>
      <c r="G79" s="232"/>
      <c r="H79" s="116" t="s">
        <v>250</v>
      </c>
      <c r="I79" s="232"/>
      <c r="J79" s="75"/>
      <c r="K79" s="232"/>
      <c r="L79" s="232"/>
      <c r="M79" s="114"/>
      <c r="N79" s="85"/>
      <c r="O79" s="232"/>
      <c r="P79" s="232"/>
      <c r="Q79" s="231"/>
    </row>
    <row r="80" spans="1:17" ht="15">
      <c r="A80" s="94" t="s">
        <v>198</v>
      </c>
      <c r="B80" s="64" t="s">
        <v>267</v>
      </c>
      <c r="C80" s="65"/>
      <c r="D80" s="66"/>
      <c r="E80" s="232">
        <v>1998</v>
      </c>
      <c r="F80" s="83">
        <v>76.9</v>
      </c>
      <c r="G80" s="232" t="s">
        <v>54</v>
      </c>
      <c r="H80" s="113" t="s">
        <v>128</v>
      </c>
      <c r="I80" s="113">
        <v>16</v>
      </c>
      <c r="J80" s="83">
        <v>1</v>
      </c>
      <c r="K80" s="232">
        <v>58</v>
      </c>
      <c r="L80" s="232"/>
      <c r="M80" s="204"/>
      <c r="N80" s="207"/>
      <c r="O80" s="232"/>
      <c r="P80" s="204"/>
      <c r="Q80" s="231" t="s">
        <v>129</v>
      </c>
    </row>
    <row r="81" spans="1:17" ht="15">
      <c r="A81" s="94"/>
      <c r="B81" s="64"/>
      <c r="C81" s="65"/>
      <c r="D81" s="66"/>
      <c r="E81" s="232"/>
      <c r="F81" s="83"/>
      <c r="G81" s="232"/>
      <c r="H81" s="116" t="s">
        <v>121</v>
      </c>
      <c r="I81" s="232"/>
      <c r="J81" s="75"/>
      <c r="K81" s="232"/>
      <c r="L81" s="232"/>
      <c r="M81" s="232"/>
      <c r="N81" s="75"/>
      <c r="O81" s="232"/>
      <c r="P81" s="232"/>
      <c r="Q81" s="231"/>
    </row>
    <row r="82" spans="1:17" ht="15">
      <c r="A82" s="94" t="s">
        <v>199</v>
      </c>
      <c r="B82" s="64" t="s">
        <v>266</v>
      </c>
      <c r="C82" s="65"/>
      <c r="D82" s="66"/>
      <c r="E82" s="232">
        <v>1999</v>
      </c>
      <c r="F82" s="83">
        <v>94.3</v>
      </c>
      <c r="G82" s="232" t="s">
        <v>54</v>
      </c>
      <c r="H82" s="113" t="s">
        <v>128</v>
      </c>
      <c r="I82" s="113">
        <v>16</v>
      </c>
      <c r="J82" s="83">
        <v>1</v>
      </c>
      <c r="K82" s="232">
        <v>71</v>
      </c>
      <c r="L82" s="232"/>
      <c r="M82" s="204"/>
      <c r="N82" s="207"/>
      <c r="O82" s="232"/>
      <c r="P82" s="204"/>
      <c r="Q82" s="231" t="s">
        <v>129</v>
      </c>
    </row>
    <row r="83" spans="1:17" ht="15">
      <c r="A83" s="94" t="s">
        <v>360</v>
      </c>
      <c r="B83" s="226" t="s">
        <v>83</v>
      </c>
      <c r="C83" s="227"/>
      <c r="D83" s="228"/>
      <c r="E83" s="232">
        <v>1999</v>
      </c>
      <c r="F83" s="83">
        <v>89.06</v>
      </c>
      <c r="G83" s="232" t="s">
        <v>55</v>
      </c>
      <c r="H83" s="125" t="s">
        <v>260</v>
      </c>
      <c r="I83" s="232">
        <v>24</v>
      </c>
      <c r="J83" s="83">
        <v>4</v>
      </c>
      <c r="K83" s="232">
        <v>51</v>
      </c>
      <c r="L83" s="232"/>
      <c r="M83" s="204"/>
      <c r="N83" s="207"/>
      <c r="O83" s="232"/>
      <c r="P83" s="232"/>
      <c r="Q83" s="231" t="s">
        <v>84</v>
      </c>
    </row>
  </sheetData>
  <mergeCells count="14">
    <mergeCell ref="N8:Q8"/>
    <mergeCell ref="H9:H10"/>
    <mergeCell ref="I9:I10"/>
    <mergeCell ref="J9:J10"/>
    <mergeCell ref="A9:A10"/>
    <mergeCell ref="B9:D10"/>
    <mergeCell ref="E9:E10"/>
    <mergeCell ref="F9:F10"/>
    <mergeCell ref="G9:G10"/>
    <mergeCell ref="K9:M9"/>
    <mergeCell ref="N9:N10"/>
    <mergeCell ref="O9:O10"/>
    <mergeCell ref="P9:P10"/>
    <mergeCell ref="Q9:Q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 topLeftCell="A1">
      <selection activeCell="B19" sqref="B19:H19"/>
    </sheetView>
  </sheetViews>
  <sheetFormatPr defaultColWidth="9.140625" defaultRowHeight="15"/>
  <cols>
    <col min="1" max="1" width="5.140625" style="0" customWidth="1"/>
    <col min="2" max="2" width="4.140625" style="0" customWidth="1"/>
    <col min="3" max="3" width="6.57421875" style="0" bestFit="1" customWidth="1"/>
    <col min="4" max="4" width="11.8515625" style="0" customWidth="1"/>
    <col min="5" max="5" width="5.7109375" style="0" customWidth="1"/>
    <col min="6" max="6" width="5.8515625" style="0" customWidth="1"/>
    <col min="7" max="7" width="4.7109375" style="0" customWidth="1"/>
    <col min="8" max="8" width="33.7109375" style="0" customWidth="1"/>
    <col min="9" max="9" width="5.421875" style="0" customWidth="1"/>
    <col min="10" max="10" width="6.140625" style="0" customWidth="1"/>
    <col min="11" max="11" width="4.421875" style="0" customWidth="1"/>
    <col min="12" max="12" width="3.7109375" style="0" customWidth="1"/>
    <col min="13" max="13" width="4.00390625" style="0" customWidth="1"/>
    <col min="14" max="14" width="6.140625" style="0" customWidth="1"/>
    <col min="15" max="15" width="5.421875" style="0" customWidth="1"/>
    <col min="16" max="16" width="4.140625" style="0" customWidth="1"/>
    <col min="17" max="17" width="15.57421875" style="0" customWidth="1"/>
  </cols>
  <sheetData>
    <row r="1" spans="1:17" ht="15">
      <c r="A1" s="52" t="s">
        <v>0</v>
      </c>
      <c r="B1" s="52"/>
      <c r="C1" s="52"/>
      <c r="D1" s="52"/>
      <c r="E1" s="52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5">
      <c r="A2" s="52" t="s">
        <v>1</v>
      </c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.75" thickBot="1">
      <c r="A3" s="52"/>
      <c r="B3" s="52"/>
      <c r="C3" s="52"/>
      <c r="D3" s="52"/>
      <c r="E3" s="53"/>
      <c r="F3" s="53"/>
      <c r="G3" s="54" t="s">
        <v>2</v>
      </c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5.75" thickBot="1">
      <c r="A4" s="53"/>
      <c r="B4" s="53"/>
      <c r="C4" s="53"/>
      <c r="D4" s="53"/>
      <c r="E4" s="53"/>
      <c r="F4" s="53"/>
      <c r="G4" s="53"/>
      <c r="H4" s="53"/>
      <c r="I4" s="53"/>
      <c r="J4" s="52" t="s">
        <v>73</v>
      </c>
      <c r="K4" s="53"/>
      <c r="L4" s="53"/>
      <c r="M4" s="53"/>
      <c r="N4" s="291" t="s">
        <v>3</v>
      </c>
      <c r="O4" s="292"/>
      <c r="P4" s="292"/>
      <c r="Q4" s="293"/>
    </row>
    <row r="5" spans="1:17" ht="26.25" thickBot="1">
      <c r="A5" s="53" t="s">
        <v>4</v>
      </c>
      <c r="B5" s="27">
        <v>26</v>
      </c>
      <c r="C5" s="53" t="s">
        <v>5</v>
      </c>
      <c r="D5" s="55" t="s">
        <v>231</v>
      </c>
      <c r="E5" s="53" t="s">
        <v>6</v>
      </c>
      <c r="F5" s="55">
        <v>2016</v>
      </c>
      <c r="G5" s="53"/>
      <c r="H5" s="56" t="s">
        <v>7</v>
      </c>
      <c r="I5" s="53"/>
      <c r="J5" s="53" t="s">
        <v>8</v>
      </c>
      <c r="K5" s="53"/>
      <c r="L5" s="53"/>
      <c r="M5" s="53"/>
      <c r="N5" s="57" t="s">
        <v>98</v>
      </c>
      <c r="O5" s="58"/>
      <c r="P5" s="59"/>
      <c r="Q5" s="59"/>
    </row>
    <row r="6" spans="1:17" ht="15.75" thickBot="1">
      <c r="A6" s="53"/>
      <c r="B6" s="53"/>
      <c r="C6" s="53"/>
      <c r="D6" s="53"/>
      <c r="E6" s="53"/>
      <c r="F6" s="53"/>
      <c r="G6" s="53"/>
      <c r="H6" s="60" t="s">
        <v>9</v>
      </c>
      <c r="I6" s="53"/>
      <c r="J6" s="53"/>
      <c r="K6" s="53"/>
      <c r="L6" s="53"/>
      <c r="M6" s="53"/>
      <c r="N6" s="61" t="s">
        <v>241</v>
      </c>
      <c r="O6" s="62"/>
      <c r="P6" s="63"/>
      <c r="Q6" s="63"/>
    </row>
    <row r="7" spans="1:17" ht="15.75">
      <c r="A7" s="46" t="s">
        <v>240</v>
      </c>
      <c r="B7" s="47"/>
      <c r="C7" s="47"/>
      <c r="D7" s="48"/>
      <c r="E7" s="53"/>
      <c r="F7" s="53" t="s">
        <v>10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5.75">
      <c r="A8" s="49"/>
      <c r="B8" s="50"/>
      <c r="C8" s="50"/>
      <c r="D8" s="51"/>
      <c r="E8" s="53"/>
      <c r="F8" s="53" t="s">
        <v>62</v>
      </c>
      <c r="G8" s="53"/>
      <c r="H8" s="53"/>
      <c r="I8" s="53"/>
      <c r="J8" s="53"/>
      <c r="K8" s="53"/>
      <c r="L8" s="53"/>
      <c r="M8" s="53"/>
      <c r="N8" s="294"/>
      <c r="O8" s="295"/>
      <c r="P8" s="295"/>
      <c r="Q8" s="296"/>
    </row>
    <row r="9" spans="1:17" ht="4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15">
      <c r="A10" s="297" t="s">
        <v>11</v>
      </c>
      <c r="B10" s="299" t="s">
        <v>12</v>
      </c>
      <c r="C10" s="300"/>
      <c r="D10" s="301"/>
      <c r="E10" s="305" t="s">
        <v>13</v>
      </c>
      <c r="F10" s="307" t="s">
        <v>14</v>
      </c>
      <c r="G10" s="305" t="s">
        <v>15</v>
      </c>
      <c r="H10" s="309" t="s">
        <v>16</v>
      </c>
      <c r="I10" s="305" t="s">
        <v>17</v>
      </c>
      <c r="J10" s="311" t="s">
        <v>18</v>
      </c>
      <c r="K10" s="316" t="s">
        <v>19</v>
      </c>
      <c r="L10" s="317"/>
      <c r="M10" s="318"/>
      <c r="N10" s="311" t="s">
        <v>20</v>
      </c>
      <c r="O10" s="305" t="s">
        <v>21</v>
      </c>
      <c r="P10" s="305" t="s">
        <v>22</v>
      </c>
      <c r="Q10" s="305" t="s">
        <v>23</v>
      </c>
    </row>
    <row r="11" spans="1:17" ht="71.25" customHeight="1">
      <c r="A11" s="298"/>
      <c r="B11" s="302"/>
      <c r="C11" s="303"/>
      <c r="D11" s="304"/>
      <c r="E11" s="306"/>
      <c r="F11" s="308"/>
      <c r="G11" s="306"/>
      <c r="H11" s="310"/>
      <c r="I11" s="306"/>
      <c r="J11" s="312"/>
      <c r="K11" s="74" t="s">
        <v>19</v>
      </c>
      <c r="L11" s="43" t="s">
        <v>24</v>
      </c>
      <c r="M11" s="43" t="s">
        <v>25</v>
      </c>
      <c r="N11" s="312"/>
      <c r="O11" s="306"/>
      <c r="P11" s="306"/>
      <c r="Q11" s="306"/>
    </row>
    <row r="12" spans="1:17" s="4" customFormat="1" ht="15">
      <c r="A12" s="94"/>
      <c r="B12" s="64"/>
      <c r="C12" s="65"/>
      <c r="D12" s="66"/>
      <c r="E12" s="105"/>
      <c r="F12" s="83"/>
      <c r="G12" s="105"/>
      <c r="H12" s="116" t="s">
        <v>95</v>
      </c>
      <c r="I12" s="105"/>
      <c r="J12" s="105"/>
      <c r="K12" s="105"/>
      <c r="L12" s="105"/>
      <c r="M12" s="105"/>
      <c r="N12" s="105"/>
      <c r="O12" s="105"/>
      <c r="P12" s="105"/>
      <c r="Q12" s="106"/>
    </row>
    <row r="13" spans="1:17" s="4" customFormat="1" ht="15">
      <c r="A13" s="94" t="s">
        <v>219</v>
      </c>
      <c r="B13" s="64" t="s">
        <v>293</v>
      </c>
      <c r="C13" s="65"/>
      <c r="D13" s="66"/>
      <c r="E13" s="192">
        <v>2001</v>
      </c>
      <c r="F13" s="203">
        <v>46.2</v>
      </c>
      <c r="G13" s="204" t="s">
        <v>54</v>
      </c>
      <c r="H13" s="205" t="s">
        <v>294</v>
      </c>
      <c r="I13" s="204">
        <v>10</v>
      </c>
      <c r="J13" s="219">
        <v>1</v>
      </c>
      <c r="K13" s="204">
        <v>24</v>
      </c>
      <c r="L13" s="204"/>
      <c r="M13" s="206"/>
      <c r="N13" s="207">
        <f>J13*K13</f>
        <v>24</v>
      </c>
      <c r="O13" s="204">
        <v>13</v>
      </c>
      <c r="P13" s="204" t="s">
        <v>54</v>
      </c>
      <c r="Q13" s="208" t="s">
        <v>295</v>
      </c>
    </row>
    <row r="14" spans="1:17" s="4" customFormat="1" ht="15">
      <c r="A14" s="94"/>
      <c r="B14" s="64"/>
      <c r="C14" s="65"/>
      <c r="D14" s="66"/>
      <c r="E14" s="192"/>
      <c r="F14" s="203"/>
      <c r="G14" s="204"/>
      <c r="H14" s="116" t="s">
        <v>298</v>
      </c>
      <c r="I14" s="204"/>
      <c r="J14" s="219"/>
      <c r="K14" s="204"/>
      <c r="L14" s="204"/>
      <c r="M14" s="206"/>
      <c r="N14" s="207"/>
      <c r="O14" s="204"/>
      <c r="P14" s="204"/>
      <c r="Q14" s="208"/>
    </row>
    <row r="15" spans="1:17" s="4" customFormat="1" ht="15">
      <c r="A15" s="94" t="s">
        <v>219</v>
      </c>
      <c r="B15" s="64" t="s">
        <v>262</v>
      </c>
      <c r="C15" s="65"/>
      <c r="D15" s="66"/>
      <c r="E15" s="105">
        <v>2001</v>
      </c>
      <c r="F15" s="83">
        <v>49.04</v>
      </c>
      <c r="G15" s="187" t="s">
        <v>54</v>
      </c>
      <c r="H15" s="113" t="s">
        <v>260</v>
      </c>
      <c r="I15" s="187">
        <v>12</v>
      </c>
      <c r="J15" s="84">
        <v>2</v>
      </c>
      <c r="K15" s="187">
        <v>49</v>
      </c>
      <c r="L15" s="187"/>
      <c r="M15" s="187"/>
      <c r="N15" s="207">
        <f aca="true" t="shared" si="0" ref="N15:N17">J15*K15</f>
        <v>98</v>
      </c>
      <c r="O15" s="187">
        <v>14</v>
      </c>
      <c r="P15" s="204" t="s">
        <v>54</v>
      </c>
      <c r="Q15" s="188" t="s">
        <v>84</v>
      </c>
    </row>
    <row r="16" spans="1:17" s="4" customFormat="1" ht="15">
      <c r="A16" s="94"/>
      <c r="B16" s="64"/>
      <c r="C16" s="65"/>
      <c r="D16" s="66"/>
      <c r="E16" s="105"/>
      <c r="F16" s="83"/>
      <c r="G16" s="105"/>
      <c r="H16" s="116" t="s">
        <v>96</v>
      </c>
      <c r="I16" s="105"/>
      <c r="J16" s="84"/>
      <c r="K16" s="105"/>
      <c r="L16" s="105"/>
      <c r="M16" s="105"/>
      <c r="N16" s="207"/>
      <c r="O16" s="105"/>
      <c r="P16" s="105"/>
      <c r="Q16" s="106"/>
    </row>
    <row r="17" spans="1:17" s="4" customFormat="1" ht="15">
      <c r="A17" s="94" t="s">
        <v>219</v>
      </c>
      <c r="B17" s="64" t="s">
        <v>312</v>
      </c>
      <c r="C17" s="65"/>
      <c r="D17" s="66"/>
      <c r="E17" s="105">
        <v>2001</v>
      </c>
      <c r="F17" s="83">
        <v>54.16</v>
      </c>
      <c r="G17" s="187" t="s">
        <v>54</v>
      </c>
      <c r="H17" s="113" t="s">
        <v>260</v>
      </c>
      <c r="I17" s="187">
        <v>14</v>
      </c>
      <c r="J17" s="84">
        <v>3</v>
      </c>
      <c r="K17" s="187">
        <v>60</v>
      </c>
      <c r="L17" s="187"/>
      <c r="M17" s="187"/>
      <c r="N17" s="207">
        <f t="shared" si="0"/>
        <v>180</v>
      </c>
      <c r="O17" s="187">
        <v>15</v>
      </c>
      <c r="P17" s="204" t="s">
        <v>54</v>
      </c>
      <c r="Q17" s="188" t="s">
        <v>84</v>
      </c>
    </row>
    <row r="18" spans="1:17" s="4" customFormat="1" ht="15">
      <c r="A18" s="94"/>
      <c r="B18" s="64"/>
      <c r="C18" s="65"/>
      <c r="D18" s="66"/>
      <c r="E18" s="105"/>
      <c r="F18" s="83"/>
      <c r="G18" s="105"/>
      <c r="H18" s="116" t="s">
        <v>97</v>
      </c>
      <c r="I18" s="105"/>
      <c r="J18" s="84"/>
      <c r="K18" s="105"/>
      <c r="L18" s="105"/>
      <c r="M18" s="105"/>
      <c r="N18" s="207"/>
      <c r="O18" s="105"/>
      <c r="P18" s="70"/>
      <c r="Q18" s="106"/>
    </row>
    <row r="19" spans="1:17" s="4" customFormat="1" ht="15">
      <c r="A19" s="94" t="s">
        <v>219</v>
      </c>
      <c r="B19" s="220" t="s">
        <v>297</v>
      </c>
      <c r="C19" s="221"/>
      <c r="D19" s="222"/>
      <c r="E19" s="105">
        <v>2000</v>
      </c>
      <c r="F19" s="83">
        <v>62.02</v>
      </c>
      <c r="G19" s="204" t="s">
        <v>54</v>
      </c>
      <c r="H19" s="205" t="s">
        <v>294</v>
      </c>
      <c r="I19" s="187">
        <v>12</v>
      </c>
      <c r="J19" s="84">
        <v>2</v>
      </c>
      <c r="K19" s="187">
        <v>155</v>
      </c>
      <c r="L19" s="187"/>
      <c r="M19" s="223"/>
      <c r="N19" s="207">
        <f>J19*K19</f>
        <v>310</v>
      </c>
      <c r="O19" s="187">
        <v>20</v>
      </c>
      <c r="P19" s="204" t="s">
        <v>54</v>
      </c>
      <c r="Q19" s="208" t="s">
        <v>295</v>
      </c>
    </row>
    <row r="20" spans="1:17" s="4" customFormat="1" ht="15">
      <c r="A20" s="94" t="s">
        <v>220</v>
      </c>
      <c r="B20" s="64" t="s">
        <v>290</v>
      </c>
      <c r="C20" s="65"/>
      <c r="D20" s="66"/>
      <c r="E20" s="192">
        <v>2001</v>
      </c>
      <c r="F20" s="83">
        <v>61.44</v>
      </c>
      <c r="G20" s="223" t="s">
        <v>54</v>
      </c>
      <c r="H20" s="113" t="s">
        <v>133</v>
      </c>
      <c r="I20" s="192">
        <v>14</v>
      </c>
      <c r="J20" s="84">
        <v>3</v>
      </c>
      <c r="K20" s="192">
        <v>83</v>
      </c>
      <c r="L20" s="192"/>
      <c r="M20" s="114"/>
      <c r="N20" s="207">
        <f>J20*K20</f>
        <v>249</v>
      </c>
      <c r="O20" s="192">
        <v>18</v>
      </c>
      <c r="P20" s="204" t="s">
        <v>54</v>
      </c>
      <c r="Q20" s="119" t="s">
        <v>281</v>
      </c>
    </row>
    <row r="21" spans="1:17" s="4" customFormat="1" ht="15">
      <c r="A21" s="94" t="s">
        <v>221</v>
      </c>
      <c r="B21" s="64" t="s">
        <v>272</v>
      </c>
      <c r="C21" s="65"/>
      <c r="D21" s="66"/>
      <c r="E21" s="105">
        <v>2000</v>
      </c>
      <c r="F21" s="83">
        <v>58.36</v>
      </c>
      <c r="G21" s="204" t="s">
        <v>54</v>
      </c>
      <c r="H21" s="113" t="s">
        <v>269</v>
      </c>
      <c r="I21" s="187">
        <v>14</v>
      </c>
      <c r="J21" s="84">
        <v>3</v>
      </c>
      <c r="K21" s="187">
        <v>65</v>
      </c>
      <c r="L21" s="187"/>
      <c r="M21" s="187"/>
      <c r="N21" s="207">
        <f>J21*K21</f>
        <v>195</v>
      </c>
      <c r="O21" s="70">
        <v>16</v>
      </c>
      <c r="P21" s="204" t="s">
        <v>54</v>
      </c>
      <c r="Q21" s="188" t="s">
        <v>270</v>
      </c>
    </row>
    <row r="22" spans="1:17" ht="15">
      <c r="A22" s="53" t="s">
        <v>51</v>
      </c>
      <c r="B22" s="53"/>
      <c r="C22" s="53"/>
      <c r="D22" s="71"/>
      <c r="E22" s="72" t="s">
        <v>225</v>
      </c>
      <c r="F22" s="53"/>
      <c r="G22" s="53"/>
      <c r="H22" s="53"/>
      <c r="I22" s="53" t="s">
        <v>51</v>
      </c>
      <c r="J22" s="53"/>
      <c r="K22" s="53"/>
      <c r="L22" s="53"/>
      <c r="M22" s="71"/>
      <c r="N22" s="23"/>
      <c r="O22" s="72" t="s">
        <v>230</v>
      </c>
      <c r="P22" s="53"/>
      <c r="Q22" s="53"/>
    </row>
    <row r="23" spans="1:16" ht="15">
      <c r="A23" s="53" t="s">
        <v>52</v>
      </c>
      <c r="B23" s="53"/>
      <c r="C23" s="53"/>
      <c r="D23" s="53"/>
      <c r="E23" s="53"/>
      <c r="F23" s="71"/>
      <c r="G23" s="73" t="s">
        <v>227</v>
      </c>
      <c r="H23" s="53"/>
      <c r="I23" s="53" t="s">
        <v>53</v>
      </c>
      <c r="J23" s="53"/>
      <c r="K23" s="53"/>
      <c r="L23" s="53"/>
      <c r="M23" s="53"/>
      <c r="N23" s="53"/>
      <c r="O23" s="53"/>
      <c r="P23" s="72" t="s">
        <v>226</v>
      </c>
    </row>
  </sheetData>
  <mergeCells count="15">
    <mergeCell ref="N4:Q4"/>
    <mergeCell ref="N8:Q8"/>
    <mergeCell ref="A10:A11"/>
    <mergeCell ref="B10:D11"/>
    <mergeCell ref="E10:E11"/>
    <mergeCell ref="F10:F11"/>
    <mergeCell ref="G10:G11"/>
    <mergeCell ref="H10:H11"/>
    <mergeCell ref="I10:I11"/>
    <mergeCell ref="J10:J11"/>
    <mergeCell ref="K10:M10"/>
    <mergeCell ref="N10:N11"/>
    <mergeCell ref="O10:O11"/>
    <mergeCell ref="P10:P11"/>
    <mergeCell ref="Q10:Q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 topLeftCell="A7">
      <selection activeCell="B29" sqref="B29:H29"/>
    </sheetView>
  </sheetViews>
  <sheetFormatPr defaultColWidth="9.140625" defaultRowHeight="15"/>
  <cols>
    <col min="1" max="1" width="4.57421875" style="0" customWidth="1"/>
    <col min="2" max="2" width="3.28125" style="0" customWidth="1"/>
    <col min="3" max="3" width="6.421875" style="0" customWidth="1"/>
    <col min="4" max="4" width="12.140625" style="0" customWidth="1"/>
    <col min="5" max="5" width="5.28125" style="0" customWidth="1"/>
    <col min="6" max="6" width="6.421875" style="0" customWidth="1"/>
    <col min="7" max="7" width="5.57421875" style="0" customWidth="1"/>
    <col min="8" max="8" width="33.140625" style="0" customWidth="1"/>
    <col min="9" max="9" width="3.8515625" style="0" customWidth="1"/>
    <col min="10" max="10" width="4.7109375" style="0" customWidth="1"/>
    <col min="11" max="11" width="4.421875" style="0" customWidth="1"/>
    <col min="12" max="13" width="3.8515625" style="0" customWidth="1"/>
    <col min="14" max="14" width="7.140625" style="0" customWidth="1"/>
    <col min="15" max="15" width="7.00390625" style="0" customWidth="1"/>
    <col min="16" max="16" width="5.7109375" style="0" customWidth="1"/>
    <col min="17" max="17" width="19.57421875" style="0" customWidth="1"/>
  </cols>
  <sheetData>
    <row r="1" spans="1:17" ht="15">
      <c r="A1" s="52" t="s">
        <v>0</v>
      </c>
      <c r="B1" s="52"/>
      <c r="C1" s="52"/>
      <c r="D1" s="52"/>
      <c r="E1" s="52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5">
      <c r="A2" s="52" t="s">
        <v>1</v>
      </c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.75" thickBot="1">
      <c r="A3" s="52"/>
      <c r="B3" s="52"/>
      <c r="C3" s="52"/>
      <c r="D3" s="52"/>
      <c r="E3" s="53"/>
      <c r="F3" s="53"/>
      <c r="G3" s="54" t="s">
        <v>2</v>
      </c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5.75" thickBot="1">
      <c r="A4" s="53"/>
      <c r="B4" s="53"/>
      <c r="C4" s="53"/>
      <c r="D4" s="53"/>
      <c r="E4" s="53"/>
      <c r="F4" s="53"/>
      <c r="G4" s="53"/>
      <c r="H4" s="53"/>
      <c r="I4" s="53"/>
      <c r="J4" s="52" t="s">
        <v>73</v>
      </c>
      <c r="K4" s="53"/>
      <c r="L4" s="53"/>
      <c r="M4" s="53"/>
      <c r="N4" s="291" t="s">
        <v>3</v>
      </c>
      <c r="O4" s="292"/>
      <c r="P4" s="292"/>
      <c r="Q4" s="293"/>
    </row>
    <row r="5" spans="1:17" ht="26.25" thickBot="1">
      <c r="A5" s="53" t="s">
        <v>4</v>
      </c>
      <c r="B5" s="27">
        <v>26</v>
      </c>
      <c r="C5" s="53" t="s">
        <v>5</v>
      </c>
      <c r="D5" s="55" t="s">
        <v>231</v>
      </c>
      <c r="E5" s="53" t="s">
        <v>6</v>
      </c>
      <c r="F5" s="55">
        <v>2016</v>
      </c>
      <c r="G5" s="53"/>
      <c r="H5" s="56" t="s">
        <v>7</v>
      </c>
      <c r="I5" s="53"/>
      <c r="J5" s="53" t="s">
        <v>8</v>
      </c>
      <c r="K5" s="53"/>
      <c r="L5" s="53"/>
      <c r="M5" s="53"/>
      <c r="N5" s="57" t="s">
        <v>122</v>
      </c>
      <c r="O5" s="58"/>
      <c r="P5" s="59"/>
      <c r="Q5" s="59"/>
    </row>
    <row r="6" spans="1:17" ht="15.75" thickBot="1">
      <c r="A6" s="53"/>
      <c r="B6" s="53"/>
      <c r="C6" s="53"/>
      <c r="D6" s="53"/>
      <c r="E6" s="53"/>
      <c r="F6" s="53"/>
      <c r="G6" s="53"/>
      <c r="H6" s="60" t="s">
        <v>9</v>
      </c>
      <c r="I6" s="53"/>
      <c r="J6" s="53"/>
      <c r="K6" s="53"/>
      <c r="L6" s="53"/>
      <c r="M6" s="53"/>
      <c r="N6" s="61" t="s">
        <v>242</v>
      </c>
      <c r="O6" s="62"/>
      <c r="P6" s="63"/>
      <c r="Q6" s="63"/>
    </row>
    <row r="7" spans="1:17" ht="15.75">
      <c r="A7" s="46" t="s">
        <v>240</v>
      </c>
      <c r="B7" s="47"/>
      <c r="C7" s="47"/>
      <c r="D7" s="48"/>
      <c r="E7" s="53"/>
      <c r="F7" s="53" t="s">
        <v>10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5.75">
      <c r="A8" s="49"/>
      <c r="B8" s="50"/>
      <c r="C8" s="50"/>
      <c r="D8" s="51"/>
      <c r="E8" s="53"/>
      <c r="F8" s="53" t="s">
        <v>62</v>
      </c>
      <c r="G8" s="53"/>
      <c r="H8" s="53"/>
      <c r="I8" s="53"/>
      <c r="J8" s="53"/>
      <c r="K8" s="53"/>
      <c r="L8" s="53"/>
      <c r="M8" s="53"/>
      <c r="N8" s="294"/>
      <c r="O8" s="295"/>
      <c r="P8" s="295"/>
      <c r="Q8" s="296"/>
    </row>
    <row r="9" spans="1:17" ht="5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15">
      <c r="A10" s="297" t="s">
        <v>11</v>
      </c>
      <c r="B10" s="299" t="s">
        <v>12</v>
      </c>
      <c r="C10" s="300"/>
      <c r="D10" s="301"/>
      <c r="E10" s="305" t="s">
        <v>13</v>
      </c>
      <c r="F10" s="307" t="s">
        <v>14</v>
      </c>
      <c r="G10" s="305" t="s">
        <v>15</v>
      </c>
      <c r="H10" s="309" t="s">
        <v>16</v>
      </c>
      <c r="I10" s="305" t="s">
        <v>17</v>
      </c>
      <c r="J10" s="311" t="s">
        <v>18</v>
      </c>
      <c r="K10" s="316" t="s">
        <v>19</v>
      </c>
      <c r="L10" s="314"/>
      <c r="M10" s="315"/>
      <c r="N10" s="311" t="s">
        <v>20</v>
      </c>
      <c r="O10" s="305" t="s">
        <v>21</v>
      </c>
      <c r="P10" s="305" t="s">
        <v>22</v>
      </c>
      <c r="Q10" s="305" t="s">
        <v>23</v>
      </c>
    </row>
    <row r="11" spans="1:17" ht="67.5" customHeight="1">
      <c r="A11" s="298"/>
      <c r="B11" s="319"/>
      <c r="C11" s="320"/>
      <c r="D11" s="321"/>
      <c r="E11" s="306"/>
      <c r="F11" s="308"/>
      <c r="G11" s="306"/>
      <c r="H11" s="310"/>
      <c r="I11" s="306"/>
      <c r="J11" s="312"/>
      <c r="K11" s="74" t="s">
        <v>19</v>
      </c>
      <c r="L11" s="43" t="s">
        <v>24</v>
      </c>
      <c r="M11" s="43" t="s">
        <v>25</v>
      </c>
      <c r="N11" s="312"/>
      <c r="O11" s="306"/>
      <c r="P11" s="306"/>
      <c r="Q11" s="306"/>
    </row>
    <row r="12" spans="1:17" s="4" customFormat="1" ht="15">
      <c r="A12" s="271"/>
      <c r="B12" s="271"/>
      <c r="C12" s="273"/>
      <c r="D12" s="272"/>
      <c r="E12" s="272"/>
      <c r="F12" s="195"/>
      <c r="G12" s="146"/>
      <c r="H12" s="116" t="s">
        <v>216</v>
      </c>
      <c r="I12" s="146"/>
      <c r="J12" s="146"/>
      <c r="K12" s="146"/>
      <c r="L12" s="146"/>
      <c r="M12" s="146"/>
      <c r="N12" s="146"/>
      <c r="O12" s="146"/>
      <c r="P12" s="146"/>
      <c r="Q12" s="146"/>
    </row>
    <row r="13" spans="1:17" s="4" customFormat="1" ht="15">
      <c r="A13" s="94" t="s">
        <v>219</v>
      </c>
      <c r="B13" s="214" t="s">
        <v>307</v>
      </c>
      <c r="C13" s="214"/>
      <c r="D13" s="214"/>
      <c r="E13" s="114">
        <v>1999</v>
      </c>
      <c r="F13" s="128">
        <v>57.9</v>
      </c>
      <c r="G13" s="216" t="s">
        <v>55</v>
      </c>
      <c r="H13" s="120" t="s">
        <v>308</v>
      </c>
      <c r="I13" s="206">
        <v>24</v>
      </c>
      <c r="J13" s="218">
        <v>8</v>
      </c>
      <c r="K13" s="206">
        <v>61</v>
      </c>
      <c r="L13" s="206"/>
      <c r="M13" s="206"/>
      <c r="N13" s="217">
        <f>J13*K13</f>
        <v>488</v>
      </c>
      <c r="O13" s="206">
        <v>23</v>
      </c>
      <c r="P13" s="206" t="s">
        <v>335</v>
      </c>
      <c r="Q13" s="130" t="s">
        <v>309</v>
      </c>
    </row>
    <row r="14" spans="1:17" s="4" customFormat="1" ht="15">
      <c r="A14" s="94" t="s">
        <v>220</v>
      </c>
      <c r="B14" s="214" t="s">
        <v>393</v>
      </c>
      <c r="C14" s="214"/>
      <c r="D14" s="214"/>
      <c r="E14" s="114">
        <v>1999</v>
      </c>
      <c r="F14" s="128">
        <v>58</v>
      </c>
      <c r="G14" s="216" t="s">
        <v>55</v>
      </c>
      <c r="H14" s="120" t="s">
        <v>403</v>
      </c>
      <c r="I14" s="206">
        <v>16</v>
      </c>
      <c r="J14" s="218">
        <v>3</v>
      </c>
      <c r="K14" s="206">
        <v>66</v>
      </c>
      <c r="L14" s="206"/>
      <c r="M14" s="206"/>
      <c r="N14" s="217">
        <f aca="true" t="shared" si="0" ref="N14:N23">J14*K14</f>
        <v>198</v>
      </c>
      <c r="O14" s="206">
        <v>14</v>
      </c>
      <c r="P14" s="252" t="s">
        <v>57</v>
      </c>
      <c r="Q14" s="130" t="s">
        <v>405</v>
      </c>
    </row>
    <row r="15" spans="1:17" s="4" customFormat="1" ht="15">
      <c r="A15" s="94" t="s">
        <v>221</v>
      </c>
      <c r="B15" s="214" t="s">
        <v>394</v>
      </c>
      <c r="C15" s="214"/>
      <c r="D15" s="214"/>
      <c r="E15" s="114">
        <v>1999</v>
      </c>
      <c r="F15" s="128">
        <v>56.2</v>
      </c>
      <c r="G15" s="252" t="s">
        <v>55</v>
      </c>
      <c r="H15" s="120" t="s">
        <v>403</v>
      </c>
      <c r="I15" s="206">
        <v>16</v>
      </c>
      <c r="J15" s="218">
        <v>3</v>
      </c>
      <c r="K15" s="206">
        <v>65</v>
      </c>
      <c r="L15" s="206"/>
      <c r="M15" s="206"/>
      <c r="N15" s="217">
        <f t="shared" si="0"/>
        <v>195</v>
      </c>
      <c r="O15" s="206">
        <v>13</v>
      </c>
      <c r="P15" s="252" t="s">
        <v>57</v>
      </c>
      <c r="Q15" s="130" t="s">
        <v>405</v>
      </c>
    </row>
    <row r="16" spans="1:17" s="4" customFormat="1" ht="15">
      <c r="A16" s="94" t="s">
        <v>222</v>
      </c>
      <c r="B16" s="214" t="s">
        <v>395</v>
      </c>
      <c r="C16" s="214"/>
      <c r="D16" s="214"/>
      <c r="E16" s="114">
        <v>1998</v>
      </c>
      <c r="F16" s="128">
        <v>57.8</v>
      </c>
      <c r="G16" s="252" t="s">
        <v>56</v>
      </c>
      <c r="H16" s="120" t="s">
        <v>404</v>
      </c>
      <c r="I16" s="206">
        <v>16</v>
      </c>
      <c r="J16" s="218">
        <v>3</v>
      </c>
      <c r="K16" s="206">
        <v>61</v>
      </c>
      <c r="L16" s="206"/>
      <c r="M16" s="206"/>
      <c r="N16" s="217">
        <f t="shared" si="0"/>
        <v>183</v>
      </c>
      <c r="O16" s="206">
        <v>12</v>
      </c>
      <c r="P16" s="252" t="s">
        <v>341</v>
      </c>
      <c r="Q16" s="130" t="s">
        <v>405</v>
      </c>
    </row>
    <row r="17" spans="1:17" s="4" customFormat="1" ht="15">
      <c r="A17" s="94" t="s">
        <v>223</v>
      </c>
      <c r="B17" s="214" t="s">
        <v>396</v>
      </c>
      <c r="C17" s="214"/>
      <c r="D17" s="214"/>
      <c r="E17" s="114">
        <v>1998</v>
      </c>
      <c r="F17" s="128">
        <v>55.4</v>
      </c>
      <c r="G17" s="252" t="s">
        <v>56</v>
      </c>
      <c r="H17" s="120" t="s">
        <v>308</v>
      </c>
      <c r="I17" s="206">
        <v>16</v>
      </c>
      <c r="J17" s="218">
        <v>3</v>
      </c>
      <c r="K17" s="206">
        <v>58</v>
      </c>
      <c r="L17" s="206"/>
      <c r="M17" s="206"/>
      <c r="N17" s="217">
        <f t="shared" si="0"/>
        <v>174</v>
      </c>
      <c r="O17" s="206">
        <v>11</v>
      </c>
      <c r="P17" s="252" t="s">
        <v>56</v>
      </c>
      <c r="Q17" s="130" t="s">
        <v>309</v>
      </c>
    </row>
    <row r="18" spans="1:17" s="4" customFormat="1" ht="15">
      <c r="A18" s="94" t="s">
        <v>380</v>
      </c>
      <c r="B18" s="214" t="s">
        <v>397</v>
      </c>
      <c r="C18" s="214"/>
      <c r="D18" s="214"/>
      <c r="E18" s="114">
        <v>1998</v>
      </c>
      <c r="F18" s="128">
        <v>57.9</v>
      </c>
      <c r="G18" s="252" t="s">
        <v>58</v>
      </c>
      <c r="H18" s="70" t="s">
        <v>273</v>
      </c>
      <c r="I18" s="206">
        <v>16</v>
      </c>
      <c r="J18" s="218">
        <v>3</v>
      </c>
      <c r="K18" s="206">
        <v>55</v>
      </c>
      <c r="L18" s="206"/>
      <c r="M18" s="206"/>
      <c r="N18" s="217">
        <f t="shared" si="0"/>
        <v>165</v>
      </c>
      <c r="O18" s="206">
        <v>10</v>
      </c>
      <c r="P18" s="252" t="s">
        <v>339</v>
      </c>
      <c r="Q18" s="251" t="s">
        <v>153</v>
      </c>
    </row>
    <row r="19" spans="1:17" s="4" customFormat="1" ht="15">
      <c r="A19" s="94" t="s">
        <v>381</v>
      </c>
      <c r="B19" s="214" t="s">
        <v>398</v>
      </c>
      <c r="C19" s="214"/>
      <c r="D19" s="214"/>
      <c r="E19" s="114">
        <v>1999</v>
      </c>
      <c r="F19" s="128">
        <v>55.2</v>
      </c>
      <c r="G19" s="252" t="s">
        <v>58</v>
      </c>
      <c r="H19" s="113" t="s">
        <v>260</v>
      </c>
      <c r="I19" s="206">
        <v>16</v>
      </c>
      <c r="J19" s="218">
        <v>3</v>
      </c>
      <c r="K19" s="206">
        <v>44</v>
      </c>
      <c r="L19" s="206"/>
      <c r="M19" s="206"/>
      <c r="N19" s="217">
        <f t="shared" si="0"/>
        <v>132</v>
      </c>
      <c r="O19" s="206">
        <v>9</v>
      </c>
      <c r="P19" s="252" t="s">
        <v>302</v>
      </c>
      <c r="Q19" s="251" t="s">
        <v>84</v>
      </c>
    </row>
    <row r="20" spans="1:17" s="4" customFormat="1" ht="15">
      <c r="A20" s="94" t="s">
        <v>382</v>
      </c>
      <c r="B20" s="214" t="s">
        <v>399</v>
      </c>
      <c r="C20" s="214"/>
      <c r="D20" s="214"/>
      <c r="E20" s="114">
        <v>1999</v>
      </c>
      <c r="F20" s="128">
        <v>56</v>
      </c>
      <c r="G20" s="216" t="s">
        <v>54</v>
      </c>
      <c r="H20" s="205" t="s">
        <v>294</v>
      </c>
      <c r="I20" s="206">
        <v>14</v>
      </c>
      <c r="J20" s="218">
        <v>2</v>
      </c>
      <c r="K20" s="206">
        <v>60</v>
      </c>
      <c r="L20" s="206"/>
      <c r="M20" s="206"/>
      <c r="N20" s="217">
        <f t="shared" si="0"/>
        <v>120</v>
      </c>
      <c r="O20" s="206">
        <v>8</v>
      </c>
      <c r="P20" s="206" t="s">
        <v>54</v>
      </c>
      <c r="Q20" s="208" t="s">
        <v>295</v>
      </c>
    </row>
    <row r="21" spans="1:17" s="4" customFormat="1" ht="15">
      <c r="A21" s="94" t="s">
        <v>383</v>
      </c>
      <c r="B21" s="214" t="s">
        <v>400</v>
      </c>
      <c r="C21" s="214"/>
      <c r="D21" s="214"/>
      <c r="E21" s="114">
        <v>1998</v>
      </c>
      <c r="F21" s="128">
        <v>56.1</v>
      </c>
      <c r="G21" s="216" t="s">
        <v>54</v>
      </c>
      <c r="H21" s="205" t="s">
        <v>294</v>
      </c>
      <c r="I21" s="206">
        <v>12</v>
      </c>
      <c r="J21" s="218">
        <v>1</v>
      </c>
      <c r="K21" s="206">
        <v>115</v>
      </c>
      <c r="L21" s="206"/>
      <c r="M21" s="206"/>
      <c r="N21" s="217">
        <f t="shared" si="0"/>
        <v>115</v>
      </c>
      <c r="O21" s="206">
        <v>7</v>
      </c>
      <c r="P21" s="206" t="s">
        <v>54</v>
      </c>
      <c r="Q21" s="208" t="s">
        <v>295</v>
      </c>
    </row>
    <row r="22" spans="1:17" s="4" customFormat="1" ht="15">
      <c r="A22" s="94" t="s">
        <v>384</v>
      </c>
      <c r="B22" s="214" t="s">
        <v>401</v>
      </c>
      <c r="C22" s="214"/>
      <c r="D22" s="214"/>
      <c r="E22" s="114">
        <v>1998</v>
      </c>
      <c r="F22" s="128">
        <v>57</v>
      </c>
      <c r="G22" s="216" t="s">
        <v>54</v>
      </c>
      <c r="H22" s="113" t="s">
        <v>269</v>
      </c>
      <c r="I22" s="206">
        <v>12</v>
      </c>
      <c r="J22" s="218">
        <v>1</v>
      </c>
      <c r="K22" s="206">
        <v>99</v>
      </c>
      <c r="L22" s="206"/>
      <c r="M22" s="206"/>
      <c r="N22" s="217">
        <f t="shared" si="0"/>
        <v>99</v>
      </c>
      <c r="O22" s="206">
        <v>6</v>
      </c>
      <c r="P22" s="206" t="s">
        <v>54</v>
      </c>
      <c r="Q22" s="251" t="s">
        <v>270</v>
      </c>
    </row>
    <row r="23" spans="1:17" s="4" customFormat="1" ht="15">
      <c r="A23" s="94" t="s">
        <v>392</v>
      </c>
      <c r="B23" s="270" t="s">
        <v>402</v>
      </c>
      <c r="C23" s="270"/>
      <c r="D23" s="270"/>
      <c r="E23" s="114">
        <v>1999</v>
      </c>
      <c r="F23" s="128">
        <v>49</v>
      </c>
      <c r="G23" s="216" t="s">
        <v>54</v>
      </c>
      <c r="H23" s="120" t="s">
        <v>404</v>
      </c>
      <c r="I23" s="206">
        <v>12</v>
      </c>
      <c r="J23" s="218">
        <v>1</v>
      </c>
      <c r="K23" s="206">
        <v>58</v>
      </c>
      <c r="L23" s="206"/>
      <c r="M23" s="206"/>
      <c r="N23" s="217">
        <f t="shared" si="0"/>
        <v>58</v>
      </c>
      <c r="O23" s="206">
        <v>3</v>
      </c>
      <c r="P23" s="206" t="s">
        <v>54</v>
      </c>
      <c r="Q23" s="130" t="s">
        <v>405</v>
      </c>
    </row>
    <row r="24" spans="1:17" s="4" customFormat="1" ht="15">
      <c r="A24" s="274"/>
      <c r="B24" s="67"/>
      <c r="C24" s="65"/>
      <c r="D24" s="66"/>
      <c r="E24" s="275"/>
      <c r="F24" s="83"/>
      <c r="G24" s="70"/>
      <c r="H24" s="116" t="s">
        <v>217</v>
      </c>
      <c r="I24" s="187"/>
      <c r="J24" s="84"/>
      <c r="K24" s="187"/>
      <c r="L24" s="187"/>
      <c r="M24" s="187"/>
      <c r="N24" s="217"/>
      <c r="O24" s="70"/>
      <c r="P24" s="70"/>
      <c r="Q24" s="188"/>
    </row>
    <row r="25" spans="1:17" s="4" customFormat="1" ht="15">
      <c r="A25" s="94" t="s">
        <v>219</v>
      </c>
      <c r="B25" s="276" t="s">
        <v>155</v>
      </c>
      <c r="C25" s="276"/>
      <c r="D25" s="276"/>
      <c r="E25" s="187">
        <v>1999</v>
      </c>
      <c r="F25" s="83">
        <v>58.34</v>
      </c>
      <c r="G25" s="187" t="s">
        <v>54</v>
      </c>
      <c r="H25" s="70" t="s">
        <v>273</v>
      </c>
      <c r="I25" s="187">
        <v>14</v>
      </c>
      <c r="J25" s="84">
        <v>2</v>
      </c>
      <c r="K25" s="187">
        <v>100</v>
      </c>
      <c r="L25" s="187"/>
      <c r="M25" s="114"/>
      <c r="N25" s="217">
        <f aca="true" t="shared" si="1" ref="N25:N30">J25*K25</f>
        <v>200</v>
      </c>
      <c r="O25" s="187">
        <v>15</v>
      </c>
      <c r="P25" s="204" t="s">
        <v>54</v>
      </c>
      <c r="Q25" s="188" t="s">
        <v>153</v>
      </c>
    </row>
    <row r="26" spans="1:17" s="4" customFormat="1" ht="15">
      <c r="A26" s="274" t="s">
        <v>220</v>
      </c>
      <c r="B26" s="64" t="s">
        <v>406</v>
      </c>
      <c r="C26" s="65"/>
      <c r="D26" s="66"/>
      <c r="E26" s="275">
        <v>1998</v>
      </c>
      <c r="F26" s="83">
        <v>62.3</v>
      </c>
      <c r="G26" s="252" t="s">
        <v>56</v>
      </c>
      <c r="H26" s="120" t="s">
        <v>308</v>
      </c>
      <c r="I26" s="252">
        <v>12</v>
      </c>
      <c r="J26" s="84">
        <v>1</v>
      </c>
      <c r="K26" s="252">
        <v>88</v>
      </c>
      <c r="L26" s="252"/>
      <c r="M26" s="114"/>
      <c r="N26" s="217">
        <f t="shared" si="1"/>
        <v>88</v>
      </c>
      <c r="O26" s="252">
        <v>5</v>
      </c>
      <c r="P26" s="204" t="s">
        <v>54</v>
      </c>
      <c r="Q26" s="130" t="s">
        <v>309</v>
      </c>
    </row>
    <row r="27" spans="1:17" s="4" customFormat="1" ht="15">
      <c r="A27" s="274" t="s">
        <v>221</v>
      </c>
      <c r="B27" s="64" t="s">
        <v>407</v>
      </c>
      <c r="C27" s="65"/>
      <c r="D27" s="66"/>
      <c r="E27" s="275">
        <v>1999</v>
      </c>
      <c r="F27" s="83">
        <v>61.2</v>
      </c>
      <c r="G27" s="252" t="s">
        <v>54</v>
      </c>
      <c r="H27" s="113" t="s">
        <v>269</v>
      </c>
      <c r="I27" s="252">
        <v>12</v>
      </c>
      <c r="J27" s="84">
        <v>1</v>
      </c>
      <c r="K27" s="252">
        <v>71</v>
      </c>
      <c r="L27" s="252"/>
      <c r="M27" s="114"/>
      <c r="N27" s="217">
        <f t="shared" si="1"/>
        <v>71</v>
      </c>
      <c r="O27" s="252">
        <v>4</v>
      </c>
      <c r="P27" s="204" t="s">
        <v>54</v>
      </c>
      <c r="Q27" s="251" t="s">
        <v>270</v>
      </c>
    </row>
    <row r="28" spans="1:17" s="4" customFormat="1" ht="15">
      <c r="A28" s="274"/>
      <c r="B28" s="67"/>
      <c r="C28" s="68"/>
      <c r="D28" s="69"/>
      <c r="E28" s="275"/>
      <c r="F28" s="83"/>
      <c r="G28" s="70"/>
      <c r="H28" s="118" t="s">
        <v>218</v>
      </c>
      <c r="I28" s="187"/>
      <c r="J28" s="84"/>
      <c r="K28" s="187"/>
      <c r="L28" s="187"/>
      <c r="M28" s="187"/>
      <c r="N28" s="217"/>
      <c r="O28" s="70"/>
      <c r="P28" s="70"/>
      <c r="Q28" s="188"/>
    </row>
    <row r="29" spans="1:17" s="4" customFormat="1" ht="15">
      <c r="A29" s="94" t="s">
        <v>219</v>
      </c>
      <c r="B29" s="277" t="s">
        <v>90</v>
      </c>
      <c r="C29" s="278"/>
      <c r="D29" s="278"/>
      <c r="E29" s="187">
        <v>1999</v>
      </c>
      <c r="F29" s="83">
        <v>68.26</v>
      </c>
      <c r="G29" s="187" t="s">
        <v>54</v>
      </c>
      <c r="H29" s="113" t="s">
        <v>260</v>
      </c>
      <c r="I29" s="187">
        <v>16</v>
      </c>
      <c r="J29" s="84">
        <v>3</v>
      </c>
      <c r="K29" s="187">
        <v>90</v>
      </c>
      <c r="L29" s="187"/>
      <c r="M29" s="187"/>
      <c r="N29" s="217">
        <f t="shared" si="1"/>
        <v>270</v>
      </c>
      <c r="O29" s="187">
        <v>18</v>
      </c>
      <c r="P29" s="70" t="s">
        <v>57</v>
      </c>
      <c r="Q29" s="188" t="s">
        <v>84</v>
      </c>
    </row>
    <row r="30" spans="1:17" s="4" customFormat="1" ht="15">
      <c r="A30" s="94" t="s">
        <v>220</v>
      </c>
      <c r="B30" s="194" t="s">
        <v>275</v>
      </c>
      <c r="C30" s="193"/>
      <c r="D30" s="193"/>
      <c r="E30" s="187">
        <v>1998</v>
      </c>
      <c r="F30" s="83">
        <v>87.34</v>
      </c>
      <c r="G30" s="70" t="s">
        <v>57</v>
      </c>
      <c r="H30" s="70" t="s">
        <v>273</v>
      </c>
      <c r="I30" s="187">
        <v>16</v>
      </c>
      <c r="J30" s="84">
        <v>3</v>
      </c>
      <c r="K30" s="187">
        <v>72</v>
      </c>
      <c r="L30" s="187"/>
      <c r="M30" s="114"/>
      <c r="N30" s="217">
        <f t="shared" si="1"/>
        <v>216</v>
      </c>
      <c r="O30" s="187">
        <v>16</v>
      </c>
      <c r="P30" s="187" t="s">
        <v>58</v>
      </c>
      <c r="Q30" s="188" t="s">
        <v>153</v>
      </c>
    </row>
    <row r="31" spans="1:17" ht="15">
      <c r="A31" s="53" t="s">
        <v>51</v>
      </c>
      <c r="B31" s="53"/>
      <c r="C31" s="53"/>
      <c r="D31" s="71"/>
      <c r="E31" s="72" t="s">
        <v>225</v>
      </c>
      <c r="F31" s="53"/>
      <c r="G31" s="53"/>
      <c r="H31" s="53"/>
      <c r="I31" s="53" t="s">
        <v>51</v>
      </c>
      <c r="J31" s="53"/>
      <c r="K31" s="53"/>
      <c r="L31" s="53"/>
      <c r="M31" s="71"/>
      <c r="N31" s="23"/>
      <c r="O31" s="72" t="s">
        <v>230</v>
      </c>
      <c r="P31" s="53"/>
      <c r="Q31" s="53"/>
    </row>
    <row r="32" spans="1:16" ht="15">
      <c r="A32" s="53" t="s">
        <v>52</v>
      </c>
      <c r="B32" s="53"/>
      <c r="C32" s="53"/>
      <c r="D32" s="53"/>
      <c r="E32" s="53"/>
      <c r="F32" s="71"/>
      <c r="G32" s="73" t="s">
        <v>227</v>
      </c>
      <c r="H32" s="53"/>
      <c r="I32" s="53" t="s">
        <v>53</v>
      </c>
      <c r="J32" s="53"/>
      <c r="K32" s="53"/>
      <c r="L32" s="53"/>
      <c r="M32" s="53"/>
      <c r="N32" s="53"/>
      <c r="O32" s="53"/>
      <c r="P32" s="72" t="s">
        <v>226</v>
      </c>
    </row>
    <row r="33" ht="15">
      <c r="G33" t="s">
        <v>61</v>
      </c>
    </row>
  </sheetData>
  <mergeCells count="15">
    <mergeCell ref="K10:M10"/>
    <mergeCell ref="N4:Q4"/>
    <mergeCell ref="N8:Q8"/>
    <mergeCell ref="A10:A11"/>
    <mergeCell ref="B10:D11"/>
    <mergeCell ref="E10:E11"/>
    <mergeCell ref="F10:F11"/>
    <mergeCell ref="G10:G11"/>
    <mergeCell ref="H10:H11"/>
    <mergeCell ref="I10:I11"/>
    <mergeCell ref="J10:J11"/>
    <mergeCell ref="N10:N11"/>
    <mergeCell ref="O10:O11"/>
    <mergeCell ref="P10:P11"/>
    <mergeCell ref="Q10:Q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 topLeftCell="A1">
      <selection activeCell="B16" sqref="B16:H16"/>
    </sheetView>
  </sheetViews>
  <sheetFormatPr defaultColWidth="9.140625" defaultRowHeight="15"/>
  <cols>
    <col min="1" max="1" width="6.28125" style="0" customWidth="1"/>
    <col min="2" max="2" width="3.7109375" style="0" customWidth="1"/>
    <col min="3" max="3" width="6.57421875" style="0" customWidth="1"/>
    <col min="4" max="4" width="10.7109375" style="0" customWidth="1"/>
    <col min="5" max="5" width="5.8515625" style="0" customWidth="1"/>
    <col min="6" max="6" width="6.421875" style="112" customWidth="1"/>
    <col min="7" max="7" width="4.8515625" style="0" customWidth="1"/>
    <col min="8" max="8" width="29.140625" style="0" customWidth="1"/>
    <col min="9" max="9" width="3.57421875" style="0" customWidth="1"/>
    <col min="10" max="10" width="5.28125" style="0" customWidth="1"/>
    <col min="11" max="11" width="4.8515625" style="0" customWidth="1"/>
    <col min="12" max="12" width="4.00390625" style="0" customWidth="1"/>
    <col min="13" max="13" width="3.8515625" style="0" customWidth="1"/>
    <col min="14" max="14" width="6.28125" style="0" customWidth="1"/>
    <col min="15" max="15" width="6.8515625" style="0" customWidth="1"/>
    <col min="16" max="16" width="4.8515625" style="0" customWidth="1"/>
    <col min="17" max="17" width="15.7109375" style="0" customWidth="1"/>
  </cols>
  <sheetData>
    <row r="1" spans="1:17" ht="15">
      <c r="A1" s="22" t="s">
        <v>0</v>
      </c>
      <c r="B1" s="22"/>
      <c r="C1" s="22"/>
      <c r="D1" s="22"/>
      <c r="E1" s="22"/>
      <c r="F1" s="111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">
      <c r="A2" s="22" t="s">
        <v>1</v>
      </c>
      <c r="B2" s="22"/>
      <c r="C2" s="22"/>
      <c r="D2" s="22"/>
      <c r="E2" s="22"/>
      <c r="F2" s="111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2"/>
      <c r="B3" s="22"/>
      <c r="C3" s="22"/>
      <c r="D3" s="22"/>
      <c r="E3" s="23"/>
      <c r="F3" s="111"/>
      <c r="G3" s="24" t="s">
        <v>2</v>
      </c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5.75" thickBot="1">
      <c r="A4" s="23"/>
      <c r="B4" s="23"/>
      <c r="C4" s="23"/>
      <c r="D4" s="23"/>
      <c r="E4" s="23"/>
      <c r="F4" s="111"/>
      <c r="G4" s="23"/>
      <c r="H4" s="23"/>
      <c r="I4" s="23"/>
      <c r="J4" s="22" t="s">
        <v>73</v>
      </c>
      <c r="K4" s="23"/>
      <c r="L4" s="23"/>
      <c r="M4" s="23"/>
      <c r="N4" s="76" t="s">
        <v>3</v>
      </c>
      <c r="O4" s="77"/>
      <c r="P4" s="78"/>
      <c r="Q4" s="79"/>
    </row>
    <row r="5" spans="1:17" ht="26.25" thickBot="1">
      <c r="A5" s="53" t="s">
        <v>4</v>
      </c>
      <c r="B5" s="27">
        <v>27</v>
      </c>
      <c r="C5" s="26" t="s">
        <v>5</v>
      </c>
      <c r="D5" s="27" t="s">
        <v>231</v>
      </c>
      <c r="E5" s="26" t="s">
        <v>6</v>
      </c>
      <c r="F5" s="115">
        <v>2016</v>
      </c>
      <c r="G5" s="23"/>
      <c r="H5" s="28" t="s">
        <v>7</v>
      </c>
      <c r="I5" s="23"/>
      <c r="J5" s="23" t="s">
        <v>8</v>
      </c>
      <c r="K5" s="23"/>
      <c r="L5" s="23"/>
      <c r="M5" s="23"/>
      <c r="N5" s="29" t="s">
        <v>99</v>
      </c>
      <c r="O5" s="30"/>
      <c r="P5" s="31"/>
      <c r="Q5" s="31"/>
    </row>
    <row r="6" spans="1:17" ht="15.75" thickBot="1">
      <c r="A6" s="23"/>
      <c r="B6" s="23"/>
      <c r="C6" s="23"/>
      <c r="D6" s="23"/>
      <c r="E6" s="23"/>
      <c r="F6" s="111"/>
      <c r="G6" s="23"/>
      <c r="H6" s="80" t="s">
        <v>26</v>
      </c>
      <c r="I6" s="23"/>
      <c r="J6" s="23"/>
      <c r="K6" s="23"/>
      <c r="L6" s="23"/>
      <c r="M6" s="23"/>
      <c r="N6" s="33" t="s">
        <v>243</v>
      </c>
      <c r="O6" s="34"/>
      <c r="P6" s="35"/>
      <c r="Q6" s="35"/>
    </row>
    <row r="7" spans="1:17" ht="17.25" customHeight="1">
      <c r="A7" s="46" t="s">
        <v>232</v>
      </c>
      <c r="B7" s="47"/>
      <c r="C7" s="47"/>
      <c r="D7" s="48"/>
      <c r="E7" s="23"/>
      <c r="F7" s="111" t="s">
        <v>10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5.75">
      <c r="A8" s="49"/>
      <c r="B8" s="50"/>
      <c r="C8" s="50"/>
      <c r="D8" s="51"/>
      <c r="E8" s="23"/>
      <c r="F8" s="111" t="s">
        <v>66</v>
      </c>
      <c r="G8" s="23"/>
      <c r="H8" s="23"/>
      <c r="I8" s="23"/>
      <c r="J8" s="23"/>
      <c r="K8" s="23"/>
      <c r="L8" s="23"/>
      <c r="M8" s="23"/>
      <c r="N8" s="294"/>
      <c r="O8" s="295"/>
      <c r="P8" s="295"/>
      <c r="Q8" s="296"/>
    </row>
    <row r="9" spans="1:17" ht="5.25" customHeight="1">
      <c r="A9" s="23"/>
      <c r="B9" s="23"/>
      <c r="C9" s="23"/>
      <c r="D9" s="23"/>
      <c r="E9" s="23"/>
      <c r="F9" s="11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9.5" customHeight="1">
      <c r="A10" s="297" t="s">
        <v>11</v>
      </c>
      <c r="B10" s="299" t="s">
        <v>27</v>
      </c>
      <c r="C10" s="300"/>
      <c r="D10" s="301"/>
      <c r="E10" s="305" t="s">
        <v>13</v>
      </c>
      <c r="F10" s="322" t="s">
        <v>14</v>
      </c>
      <c r="G10" s="305" t="s">
        <v>15</v>
      </c>
      <c r="H10" s="309" t="s">
        <v>16</v>
      </c>
      <c r="I10" s="305" t="s">
        <v>17</v>
      </c>
      <c r="J10" s="311" t="s">
        <v>18</v>
      </c>
      <c r="K10" s="313" t="s">
        <v>28</v>
      </c>
      <c r="L10" s="314"/>
      <c r="M10" s="315"/>
      <c r="N10" s="311" t="s">
        <v>20</v>
      </c>
      <c r="O10" s="305" t="s">
        <v>21</v>
      </c>
      <c r="P10" s="305" t="s">
        <v>29</v>
      </c>
      <c r="Q10" s="305" t="s">
        <v>23</v>
      </c>
    </row>
    <row r="11" spans="1:17" ht="67.5" customHeight="1">
      <c r="A11" s="298"/>
      <c r="B11" s="302"/>
      <c r="C11" s="303"/>
      <c r="D11" s="304"/>
      <c r="E11" s="306"/>
      <c r="F11" s="323"/>
      <c r="G11" s="306"/>
      <c r="H11" s="310"/>
      <c r="I11" s="306"/>
      <c r="J11" s="312"/>
      <c r="K11" s="81" t="s">
        <v>28</v>
      </c>
      <c r="L11" s="81" t="s">
        <v>24</v>
      </c>
      <c r="M11" s="81" t="s">
        <v>25</v>
      </c>
      <c r="N11" s="312"/>
      <c r="O11" s="306"/>
      <c r="P11" s="306"/>
      <c r="Q11" s="306"/>
    </row>
    <row r="12" spans="1:17" s="4" customFormat="1" ht="15">
      <c r="A12" s="94"/>
      <c r="B12" s="132"/>
      <c r="C12" s="133"/>
      <c r="D12" s="134"/>
      <c r="E12" s="136"/>
      <c r="F12" s="83"/>
      <c r="G12" s="136"/>
      <c r="H12" s="116" t="s">
        <v>100</v>
      </c>
      <c r="I12" s="136"/>
      <c r="J12" s="75"/>
      <c r="K12" s="145"/>
      <c r="L12" s="136"/>
      <c r="M12" s="136"/>
      <c r="N12" s="75"/>
      <c r="O12" s="136"/>
      <c r="P12" s="136"/>
      <c r="Q12" s="119"/>
    </row>
    <row r="13" spans="1:17" s="4" customFormat="1" ht="15">
      <c r="A13" s="94" t="s">
        <v>219</v>
      </c>
      <c r="B13" s="64" t="s">
        <v>156</v>
      </c>
      <c r="C13" s="65"/>
      <c r="D13" s="66"/>
      <c r="E13" s="232">
        <v>2007</v>
      </c>
      <c r="F13" s="83">
        <v>32.42</v>
      </c>
      <c r="G13" s="232" t="s">
        <v>54</v>
      </c>
      <c r="H13" s="70" t="s">
        <v>273</v>
      </c>
      <c r="I13" s="232">
        <v>6</v>
      </c>
      <c r="J13" s="83">
        <v>0.75</v>
      </c>
      <c r="K13" s="232">
        <v>92</v>
      </c>
      <c r="L13" s="232"/>
      <c r="M13" s="114"/>
      <c r="N13" s="75">
        <f>J13*K13*1.1</f>
        <v>75.9</v>
      </c>
      <c r="O13" s="232">
        <v>18</v>
      </c>
      <c r="P13" s="232" t="s">
        <v>54</v>
      </c>
      <c r="Q13" s="231" t="s">
        <v>153</v>
      </c>
    </row>
    <row r="14" spans="1:17" s="4" customFormat="1" ht="15">
      <c r="A14" s="94" t="s">
        <v>220</v>
      </c>
      <c r="B14" s="64" t="s">
        <v>276</v>
      </c>
      <c r="C14" s="65"/>
      <c r="D14" s="66"/>
      <c r="E14" s="232">
        <v>2005</v>
      </c>
      <c r="F14" s="83">
        <v>36.24</v>
      </c>
      <c r="G14" s="232" t="s">
        <v>54</v>
      </c>
      <c r="H14" s="70" t="s">
        <v>273</v>
      </c>
      <c r="I14" s="232">
        <v>6</v>
      </c>
      <c r="J14" s="83">
        <v>0.75</v>
      </c>
      <c r="K14" s="232">
        <v>59</v>
      </c>
      <c r="L14" s="232"/>
      <c r="M14" s="114"/>
      <c r="N14" s="75">
        <f>J14*K14*1.1</f>
        <v>48.675000000000004</v>
      </c>
      <c r="O14" s="232">
        <v>16</v>
      </c>
      <c r="P14" s="236" t="s">
        <v>54</v>
      </c>
      <c r="Q14" s="231" t="s">
        <v>153</v>
      </c>
    </row>
    <row r="15" spans="1:17" s="4" customFormat="1" ht="15">
      <c r="A15" s="94"/>
      <c r="B15" s="132"/>
      <c r="C15" s="133"/>
      <c r="D15" s="134"/>
      <c r="E15" s="136"/>
      <c r="F15" s="83"/>
      <c r="G15" s="136"/>
      <c r="H15" s="116" t="s">
        <v>101</v>
      </c>
      <c r="I15" s="136"/>
      <c r="J15" s="75"/>
      <c r="K15" s="145"/>
      <c r="L15" s="136"/>
      <c r="M15" s="136"/>
      <c r="N15" s="75"/>
      <c r="O15" s="136"/>
      <c r="P15" s="236"/>
      <c r="Q15" s="119"/>
    </row>
    <row r="16" spans="1:17" s="4" customFormat="1" ht="15">
      <c r="A16" s="94" t="s">
        <v>219</v>
      </c>
      <c r="B16" s="64" t="s">
        <v>286</v>
      </c>
      <c r="C16" s="65"/>
      <c r="D16" s="66"/>
      <c r="E16" s="232">
        <v>2005</v>
      </c>
      <c r="F16" s="83">
        <v>41.8</v>
      </c>
      <c r="G16" s="232" t="s">
        <v>54</v>
      </c>
      <c r="H16" s="113" t="s">
        <v>133</v>
      </c>
      <c r="I16" s="232">
        <v>8</v>
      </c>
      <c r="J16" s="83">
        <v>1</v>
      </c>
      <c r="K16" s="232">
        <v>80</v>
      </c>
      <c r="L16" s="232"/>
      <c r="M16" s="114"/>
      <c r="N16" s="75">
        <f>J16*K16*1.05</f>
        <v>84</v>
      </c>
      <c r="O16" s="232">
        <v>20</v>
      </c>
      <c r="P16" s="236" t="s">
        <v>54</v>
      </c>
      <c r="Q16" s="119" t="s">
        <v>281</v>
      </c>
    </row>
    <row r="17" spans="1:17" ht="15">
      <c r="A17" s="53" t="s">
        <v>51</v>
      </c>
      <c r="B17" s="53"/>
      <c r="C17" s="53"/>
      <c r="D17" s="71"/>
      <c r="E17" s="72" t="s">
        <v>225</v>
      </c>
      <c r="F17" s="53"/>
      <c r="G17" s="53"/>
      <c r="H17" s="53"/>
      <c r="I17" s="53" t="s">
        <v>51</v>
      </c>
      <c r="J17" s="53"/>
      <c r="K17" s="53"/>
      <c r="L17" s="53"/>
      <c r="M17" s="71"/>
      <c r="N17" s="23"/>
      <c r="O17" s="72" t="s">
        <v>230</v>
      </c>
      <c r="P17" s="53"/>
      <c r="Q17" s="53"/>
    </row>
    <row r="18" spans="1:16" ht="15">
      <c r="A18" s="53" t="s">
        <v>52</v>
      </c>
      <c r="B18" s="53"/>
      <c r="C18" s="53"/>
      <c r="D18" s="53"/>
      <c r="E18" s="53"/>
      <c r="F18" s="71"/>
      <c r="G18" s="73" t="s">
        <v>227</v>
      </c>
      <c r="H18" s="53"/>
      <c r="I18" s="53" t="s">
        <v>53</v>
      </c>
      <c r="J18" s="53"/>
      <c r="K18" s="53"/>
      <c r="L18" s="53"/>
      <c r="M18" s="53"/>
      <c r="N18" s="53"/>
      <c r="O18" s="53"/>
      <c r="P18" s="72" t="s">
        <v>226</v>
      </c>
    </row>
  </sheetData>
  <mergeCells count="14">
    <mergeCell ref="K10:M10"/>
    <mergeCell ref="H10:H11"/>
    <mergeCell ref="I10:I11"/>
    <mergeCell ref="J10:J11"/>
    <mergeCell ref="A10:A11"/>
    <mergeCell ref="B10:D11"/>
    <mergeCell ref="E10:E11"/>
    <mergeCell ref="F10:F11"/>
    <mergeCell ref="G10:G11"/>
    <mergeCell ref="N8:Q8"/>
    <mergeCell ref="P10:P11"/>
    <mergeCell ref="Q10:Q11"/>
    <mergeCell ref="N10:N11"/>
    <mergeCell ref="O10:O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 topLeftCell="A4">
      <selection activeCell="B20" sqref="B20:H20"/>
    </sheetView>
  </sheetViews>
  <sheetFormatPr defaultColWidth="9.140625" defaultRowHeight="15"/>
  <cols>
    <col min="1" max="1" width="6.00390625" style="0" customWidth="1"/>
    <col min="2" max="2" width="3.8515625" style="0" customWidth="1"/>
    <col min="3" max="3" width="6.57421875" style="0" customWidth="1"/>
    <col min="4" max="4" width="9.421875" style="0" customWidth="1"/>
    <col min="5" max="5" width="5.57421875" style="0" customWidth="1"/>
    <col min="6" max="6" width="6.7109375" style="112" customWidth="1"/>
    <col min="7" max="7" width="4.140625" style="0" customWidth="1"/>
    <col min="8" max="8" width="31.00390625" style="0" customWidth="1"/>
    <col min="9" max="9" width="4.28125" style="0" customWidth="1"/>
    <col min="10" max="10" width="5.28125" style="0" customWidth="1"/>
    <col min="11" max="11" width="4.140625" style="0" customWidth="1"/>
    <col min="12" max="12" width="7.140625" style="0" customWidth="1"/>
    <col min="13" max="13" width="4.7109375" style="0" customWidth="1"/>
    <col min="14" max="14" width="6.28125" style="0" customWidth="1"/>
    <col min="15" max="16" width="5.57421875" style="0" customWidth="1"/>
    <col min="17" max="17" width="16.57421875" style="0" customWidth="1"/>
  </cols>
  <sheetData>
    <row r="1" spans="1:17" ht="15">
      <c r="A1" s="22" t="s">
        <v>0</v>
      </c>
      <c r="B1" s="22"/>
      <c r="C1" s="22"/>
      <c r="D1" s="22"/>
      <c r="E1" s="22"/>
      <c r="F1" s="111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">
      <c r="A2" s="22" t="s">
        <v>1</v>
      </c>
      <c r="B2" s="22"/>
      <c r="C2" s="22"/>
      <c r="D2" s="22"/>
      <c r="E2" s="22"/>
      <c r="F2" s="111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2"/>
      <c r="B3" s="22"/>
      <c r="C3" s="22"/>
      <c r="D3" s="22"/>
      <c r="E3" s="23"/>
      <c r="F3" s="111"/>
      <c r="G3" s="24" t="s">
        <v>2</v>
      </c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5.75" thickBot="1">
      <c r="A4" s="23"/>
      <c r="B4" s="23"/>
      <c r="C4" s="23"/>
      <c r="D4" s="23"/>
      <c r="E4" s="23"/>
      <c r="F4" s="111"/>
      <c r="G4" s="23"/>
      <c r="H4" s="23"/>
      <c r="I4" s="23"/>
      <c r="J4" s="22" t="s">
        <v>73</v>
      </c>
      <c r="K4" s="23"/>
      <c r="L4" s="23"/>
      <c r="M4" s="23"/>
      <c r="N4" s="324" t="s">
        <v>3</v>
      </c>
      <c r="O4" s="325"/>
      <c r="P4" s="325"/>
      <c r="Q4" s="326"/>
    </row>
    <row r="5" spans="1:17" ht="26.25" thickBot="1">
      <c r="A5" s="26" t="s">
        <v>4</v>
      </c>
      <c r="B5" s="27">
        <v>27</v>
      </c>
      <c r="C5" s="26" t="s">
        <v>5</v>
      </c>
      <c r="D5" s="27" t="s">
        <v>231</v>
      </c>
      <c r="E5" s="26" t="s">
        <v>6</v>
      </c>
      <c r="F5" s="115">
        <v>2016</v>
      </c>
      <c r="G5" s="23"/>
      <c r="H5" s="28" t="s">
        <v>7</v>
      </c>
      <c r="I5" s="23"/>
      <c r="J5" s="23" t="s">
        <v>8</v>
      </c>
      <c r="K5" s="23"/>
      <c r="L5" s="23"/>
      <c r="M5" s="23"/>
      <c r="N5" s="29" t="s">
        <v>102</v>
      </c>
      <c r="O5" s="30"/>
      <c r="P5" s="31"/>
      <c r="Q5" s="31"/>
    </row>
    <row r="6" spans="1:17" ht="15.75" thickBot="1">
      <c r="A6" s="23"/>
      <c r="B6" s="23"/>
      <c r="C6" s="23"/>
      <c r="D6" s="23"/>
      <c r="E6" s="23"/>
      <c r="F6" s="111"/>
      <c r="G6" s="23"/>
      <c r="H6" s="80" t="s">
        <v>26</v>
      </c>
      <c r="I6" s="23"/>
      <c r="J6" s="23"/>
      <c r="K6" s="23"/>
      <c r="L6" s="23"/>
      <c r="M6" s="23"/>
      <c r="N6" s="33" t="s">
        <v>244</v>
      </c>
      <c r="O6" s="34"/>
      <c r="P6" s="35"/>
      <c r="Q6" s="35"/>
    </row>
    <row r="7" spans="1:17" ht="15.75">
      <c r="A7" s="46" t="s">
        <v>232</v>
      </c>
      <c r="B7" s="47"/>
      <c r="C7" s="47"/>
      <c r="D7" s="48"/>
      <c r="E7" s="23"/>
      <c r="F7" s="111" t="s">
        <v>10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5.75">
      <c r="A8" s="49"/>
      <c r="B8" s="50"/>
      <c r="C8" s="50"/>
      <c r="D8" s="51"/>
      <c r="E8" s="23"/>
      <c r="F8" s="111" t="s">
        <v>62</v>
      </c>
      <c r="G8" s="23"/>
      <c r="H8" s="23"/>
      <c r="I8" s="23"/>
      <c r="J8" s="23"/>
      <c r="K8" s="23"/>
      <c r="L8" s="23"/>
      <c r="M8" s="23"/>
      <c r="N8" s="294"/>
      <c r="O8" s="295"/>
      <c r="P8" s="295"/>
      <c r="Q8" s="296"/>
    </row>
    <row r="9" spans="1:17" ht="3.75" customHeight="1">
      <c r="A9" s="23"/>
      <c r="B9" s="23"/>
      <c r="C9" s="23"/>
      <c r="D9" s="23"/>
      <c r="E9" s="23"/>
      <c r="F9" s="11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5">
      <c r="A10" s="327" t="s">
        <v>11</v>
      </c>
      <c r="B10" s="299" t="s">
        <v>27</v>
      </c>
      <c r="C10" s="300"/>
      <c r="D10" s="301"/>
      <c r="E10" s="329" t="s">
        <v>13</v>
      </c>
      <c r="F10" s="330" t="s">
        <v>14</v>
      </c>
      <c r="G10" s="329" t="s">
        <v>15</v>
      </c>
      <c r="H10" s="331" t="s">
        <v>16</v>
      </c>
      <c r="I10" s="329" t="s">
        <v>17</v>
      </c>
      <c r="J10" s="333" t="s">
        <v>18</v>
      </c>
      <c r="K10" s="332" t="s">
        <v>28</v>
      </c>
      <c r="L10" s="332"/>
      <c r="M10" s="332"/>
      <c r="N10" s="333" t="s">
        <v>20</v>
      </c>
      <c r="O10" s="334" t="s">
        <v>21</v>
      </c>
      <c r="P10" s="329" t="s">
        <v>30</v>
      </c>
      <c r="Q10" s="329" t="s">
        <v>23</v>
      </c>
    </row>
    <row r="11" spans="1:17" ht="62.25" customHeight="1">
      <c r="A11" s="328"/>
      <c r="B11" s="302"/>
      <c r="C11" s="303"/>
      <c r="D11" s="304"/>
      <c r="E11" s="329"/>
      <c r="F11" s="330"/>
      <c r="G11" s="329"/>
      <c r="H11" s="332"/>
      <c r="I11" s="329"/>
      <c r="J11" s="333"/>
      <c r="K11" s="81" t="s">
        <v>28</v>
      </c>
      <c r="L11" s="81" t="s">
        <v>24</v>
      </c>
      <c r="M11" s="81" t="s">
        <v>25</v>
      </c>
      <c r="N11" s="333"/>
      <c r="O11" s="334"/>
      <c r="P11" s="329"/>
      <c r="Q11" s="329"/>
    </row>
    <row r="12" spans="1:17" s="4" customFormat="1" ht="15">
      <c r="A12" s="136"/>
      <c r="B12" s="64"/>
      <c r="C12" s="65"/>
      <c r="D12" s="66"/>
      <c r="E12" s="136"/>
      <c r="F12" s="83"/>
      <c r="G12" s="136"/>
      <c r="H12" s="116" t="s">
        <v>103</v>
      </c>
      <c r="I12" s="136"/>
      <c r="J12" s="75"/>
      <c r="K12" s="136"/>
      <c r="L12" s="136"/>
      <c r="M12" s="136"/>
      <c r="N12" s="75"/>
      <c r="O12" s="136"/>
      <c r="P12" s="136"/>
      <c r="Q12" s="135"/>
    </row>
    <row r="13" spans="1:17" s="4" customFormat="1" ht="15">
      <c r="A13" s="136">
        <v>1</v>
      </c>
      <c r="B13" s="82" t="s">
        <v>282</v>
      </c>
      <c r="C13" s="65"/>
      <c r="D13" s="66"/>
      <c r="E13" s="232">
        <v>2004</v>
      </c>
      <c r="F13" s="83">
        <v>31.92</v>
      </c>
      <c r="G13" s="113" t="s">
        <v>54</v>
      </c>
      <c r="H13" s="113" t="s">
        <v>133</v>
      </c>
      <c r="I13" s="232">
        <v>8</v>
      </c>
      <c r="J13" s="83">
        <v>0.75</v>
      </c>
      <c r="K13" s="232">
        <v>50</v>
      </c>
      <c r="L13" s="232"/>
      <c r="M13" s="232"/>
      <c r="N13" s="75">
        <f>J13*K13*1.3</f>
        <v>48.75</v>
      </c>
      <c r="O13" s="232">
        <v>13</v>
      </c>
      <c r="P13" s="232" t="s">
        <v>54</v>
      </c>
      <c r="Q13" s="119" t="s">
        <v>281</v>
      </c>
    </row>
    <row r="14" spans="1:17" s="4" customFormat="1" ht="15">
      <c r="A14" s="232"/>
      <c r="B14" s="82" t="s">
        <v>283</v>
      </c>
      <c r="C14" s="65"/>
      <c r="D14" s="66"/>
      <c r="E14" s="232">
        <v>2004</v>
      </c>
      <c r="F14" s="83">
        <v>31.68</v>
      </c>
      <c r="G14" s="113" t="s">
        <v>54</v>
      </c>
      <c r="H14" s="113" t="s">
        <v>133</v>
      </c>
      <c r="I14" s="232">
        <v>8</v>
      </c>
      <c r="J14" s="83">
        <v>0.75</v>
      </c>
      <c r="K14" s="232">
        <v>0</v>
      </c>
      <c r="L14" s="232" t="s">
        <v>362</v>
      </c>
      <c r="M14" s="232"/>
      <c r="N14" s="75">
        <f>J14*K14*1.3</f>
        <v>0</v>
      </c>
      <c r="O14" s="232"/>
      <c r="P14" s="232"/>
      <c r="Q14" s="119" t="s">
        <v>281</v>
      </c>
    </row>
    <row r="15" spans="1:17" s="4" customFormat="1" ht="15">
      <c r="A15" s="187"/>
      <c r="B15" s="82"/>
      <c r="C15" s="65"/>
      <c r="D15" s="66"/>
      <c r="E15" s="187"/>
      <c r="F15" s="83"/>
      <c r="G15" s="70"/>
      <c r="H15" s="116" t="s">
        <v>104</v>
      </c>
      <c r="I15" s="187"/>
      <c r="J15" s="75"/>
      <c r="K15" s="187"/>
      <c r="L15" s="187"/>
      <c r="M15" s="187"/>
      <c r="N15" s="75"/>
      <c r="O15" s="187"/>
      <c r="P15" s="70"/>
      <c r="Q15" s="188"/>
    </row>
    <row r="16" spans="1:17" s="4" customFormat="1" ht="15">
      <c r="A16" s="187">
        <v>1</v>
      </c>
      <c r="B16" s="64" t="s">
        <v>157</v>
      </c>
      <c r="C16" s="65"/>
      <c r="D16" s="66"/>
      <c r="E16" s="232">
        <v>2004</v>
      </c>
      <c r="F16" s="83">
        <v>36.46</v>
      </c>
      <c r="G16" s="232" t="s">
        <v>54</v>
      </c>
      <c r="H16" s="70" t="s">
        <v>273</v>
      </c>
      <c r="I16" s="232">
        <v>8</v>
      </c>
      <c r="J16" s="83">
        <v>0.75</v>
      </c>
      <c r="K16" s="232">
        <v>77</v>
      </c>
      <c r="L16" s="232"/>
      <c r="M16" s="232"/>
      <c r="N16" s="75">
        <f>J16*K16*1.2</f>
        <v>69.3</v>
      </c>
      <c r="O16" s="232">
        <v>18</v>
      </c>
      <c r="P16" s="252" t="s">
        <v>54</v>
      </c>
      <c r="Q16" s="231" t="s">
        <v>153</v>
      </c>
    </row>
    <row r="17" spans="1:17" s="4" customFormat="1" ht="15">
      <c r="A17" s="232"/>
      <c r="B17" s="64" t="s">
        <v>224</v>
      </c>
      <c r="C17" s="65"/>
      <c r="D17" s="66"/>
      <c r="E17" s="232">
        <v>2004</v>
      </c>
      <c r="F17" s="83">
        <v>35.32</v>
      </c>
      <c r="G17" s="232" t="s">
        <v>54</v>
      </c>
      <c r="H17" s="113" t="s">
        <v>135</v>
      </c>
      <c r="I17" s="232">
        <v>6</v>
      </c>
      <c r="J17" s="83"/>
      <c r="K17" s="232">
        <v>21</v>
      </c>
      <c r="L17" s="232"/>
      <c r="M17" s="232"/>
      <c r="N17" s="75">
        <f>J17*K17*1.2</f>
        <v>0</v>
      </c>
      <c r="O17" s="232"/>
      <c r="P17" s="232" t="s">
        <v>361</v>
      </c>
      <c r="Q17" s="231" t="s">
        <v>140</v>
      </c>
    </row>
    <row r="18" spans="1:17" s="4" customFormat="1" ht="15">
      <c r="A18" s="136"/>
      <c r="B18" s="64"/>
      <c r="C18" s="65"/>
      <c r="D18" s="66"/>
      <c r="E18" s="136"/>
      <c r="F18" s="83"/>
      <c r="G18" s="136"/>
      <c r="H18" s="116" t="s">
        <v>92</v>
      </c>
      <c r="I18" s="136"/>
      <c r="J18" s="75"/>
      <c r="K18" s="136"/>
      <c r="L18" s="136"/>
      <c r="M18" s="136"/>
      <c r="N18" s="75"/>
      <c r="O18" s="136"/>
      <c r="P18" s="136"/>
      <c r="Q18" s="135"/>
    </row>
    <row r="19" spans="1:17" s="4" customFormat="1" ht="15">
      <c r="A19" s="136">
        <v>1</v>
      </c>
      <c r="B19" s="64" t="s">
        <v>277</v>
      </c>
      <c r="C19" s="65"/>
      <c r="D19" s="66"/>
      <c r="E19" s="232">
        <v>2004</v>
      </c>
      <c r="F19" s="83">
        <v>41.4</v>
      </c>
      <c r="G19" s="232" t="s">
        <v>54</v>
      </c>
      <c r="H19" s="70" t="s">
        <v>273</v>
      </c>
      <c r="I19" s="232">
        <v>10</v>
      </c>
      <c r="J19" s="83">
        <v>1</v>
      </c>
      <c r="K19" s="232">
        <v>65</v>
      </c>
      <c r="L19" s="232"/>
      <c r="M19" s="232"/>
      <c r="N19" s="75">
        <f>J19*K19*1.1</f>
        <v>71.5</v>
      </c>
      <c r="O19" s="232">
        <v>20</v>
      </c>
      <c r="P19" s="252" t="s">
        <v>54</v>
      </c>
      <c r="Q19" s="231" t="s">
        <v>153</v>
      </c>
    </row>
    <row r="20" spans="1:17" s="4" customFormat="1" ht="15">
      <c r="A20" s="136">
        <v>2</v>
      </c>
      <c r="B20" s="64" t="s">
        <v>287</v>
      </c>
      <c r="C20" s="65"/>
      <c r="D20" s="66"/>
      <c r="E20" s="232">
        <v>2004</v>
      </c>
      <c r="F20" s="83">
        <v>43</v>
      </c>
      <c r="G20" s="232" t="s">
        <v>54</v>
      </c>
      <c r="H20" s="113" t="s">
        <v>133</v>
      </c>
      <c r="I20" s="232">
        <v>10</v>
      </c>
      <c r="J20" s="83">
        <v>1</v>
      </c>
      <c r="K20" s="232">
        <v>61</v>
      </c>
      <c r="L20" s="232"/>
      <c r="M20" s="232"/>
      <c r="N20" s="75">
        <f>J20*K20*1.1</f>
        <v>67.10000000000001</v>
      </c>
      <c r="O20" s="232">
        <v>15</v>
      </c>
      <c r="P20" s="252" t="s">
        <v>54</v>
      </c>
      <c r="Q20" s="119" t="s">
        <v>281</v>
      </c>
    </row>
    <row r="21" spans="1:17" s="4" customFormat="1" ht="15">
      <c r="A21" s="232">
        <v>3</v>
      </c>
      <c r="B21" s="64" t="s">
        <v>139</v>
      </c>
      <c r="C21" s="65"/>
      <c r="D21" s="66"/>
      <c r="E21" s="232">
        <v>2004</v>
      </c>
      <c r="F21" s="83">
        <v>40.22</v>
      </c>
      <c r="G21" s="232" t="s">
        <v>54</v>
      </c>
      <c r="H21" s="113" t="s">
        <v>135</v>
      </c>
      <c r="I21" s="232">
        <v>8</v>
      </c>
      <c r="J21" s="83">
        <v>0.75</v>
      </c>
      <c r="K21" s="232">
        <v>75</v>
      </c>
      <c r="L21" s="232"/>
      <c r="M21" s="232"/>
      <c r="N21" s="75">
        <f>J21*K21*1.1</f>
        <v>61.87500000000001</v>
      </c>
      <c r="O21" s="232">
        <v>14</v>
      </c>
      <c r="P21" s="252" t="s">
        <v>54</v>
      </c>
      <c r="Q21" s="237" t="s">
        <v>140</v>
      </c>
    </row>
    <row r="22" spans="1:17" s="4" customFormat="1" ht="15">
      <c r="A22" s="136"/>
      <c r="B22" s="64"/>
      <c r="C22" s="65"/>
      <c r="D22" s="66"/>
      <c r="E22" s="136"/>
      <c r="F22" s="83"/>
      <c r="G22" s="136"/>
      <c r="H22" s="116" t="s">
        <v>105</v>
      </c>
      <c r="I22" s="136"/>
      <c r="J22" s="75"/>
      <c r="K22" s="136"/>
      <c r="L22" s="136"/>
      <c r="M22" s="136"/>
      <c r="N22" s="75"/>
      <c r="O22" s="136"/>
      <c r="P22" s="136"/>
      <c r="Q22" s="135"/>
    </row>
    <row r="23" spans="1:17" s="4" customFormat="1" ht="15">
      <c r="A23" s="136">
        <v>1</v>
      </c>
      <c r="B23" s="64" t="s">
        <v>130</v>
      </c>
      <c r="C23" s="65"/>
      <c r="D23" s="66"/>
      <c r="E23" s="121">
        <v>2004</v>
      </c>
      <c r="F23" s="122">
        <v>75.2</v>
      </c>
      <c r="G23" s="232" t="s">
        <v>54</v>
      </c>
      <c r="H23" s="113" t="s">
        <v>128</v>
      </c>
      <c r="I23" s="236">
        <v>12</v>
      </c>
      <c r="J23" s="83">
        <v>1.5</v>
      </c>
      <c r="K23" s="232">
        <v>45</v>
      </c>
      <c r="L23" s="121"/>
      <c r="M23" s="232"/>
      <c r="N23" s="75">
        <f>J23*K23</f>
        <v>67.5</v>
      </c>
      <c r="O23" s="232">
        <v>16</v>
      </c>
      <c r="P23" s="252" t="s">
        <v>54</v>
      </c>
      <c r="Q23" s="231" t="s">
        <v>129</v>
      </c>
    </row>
    <row r="24" spans="1:17" s="4" customFormat="1" ht="15">
      <c r="A24" s="136">
        <v>2</v>
      </c>
      <c r="B24" s="64" t="s">
        <v>265</v>
      </c>
      <c r="C24" s="65"/>
      <c r="D24" s="66"/>
      <c r="E24" s="236">
        <v>2004</v>
      </c>
      <c r="F24" s="83">
        <v>54.74</v>
      </c>
      <c r="G24" s="232" t="s">
        <v>54</v>
      </c>
      <c r="H24" s="113" t="s">
        <v>128</v>
      </c>
      <c r="I24" s="113">
        <v>8</v>
      </c>
      <c r="J24" s="83">
        <v>0.75</v>
      </c>
      <c r="K24" s="232">
        <v>21</v>
      </c>
      <c r="L24" s="236"/>
      <c r="M24" s="232"/>
      <c r="N24" s="75">
        <f>J24*K24</f>
        <v>15.75</v>
      </c>
      <c r="O24" s="232">
        <v>12</v>
      </c>
      <c r="P24" s="252" t="s">
        <v>54</v>
      </c>
      <c r="Q24" s="231" t="s">
        <v>129</v>
      </c>
    </row>
    <row r="25" spans="1:17" ht="15">
      <c r="A25" s="53" t="s">
        <v>51</v>
      </c>
      <c r="B25" s="53"/>
      <c r="C25" s="53"/>
      <c r="D25" s="71"/>
      <c r="E25" s="72" t="s">
        <v>225</v>
      </c>
      <c r="F25" s="53"/>
      <c r="G25" s="53"/>
      <c r="H25" s="53"/>
      <c r="I25" s="53" t="s">
        <v>51</v>
      </c>
      <c r="J25" s="53"/>
      <c r="K25" s="53"/>
      <c r="L25" s="53"/>
      <c r="M25" s="71"/>
      <c r="N25" s="23"/>
      <c r="O25" s="72" t="s">
        <v>230</v>
      </c>
      <c r="P25" s="53"/>
      <c r="Q25" s="53"/>
    </row>
    <row r="26" spans="1:16" ht="15">
      <c r="A26" s="53" t="s">
        <v>52</v>
      </c>
      <c r="B26" s="53"/>
      <c r="C26" s="53"/>
      <c r="D26" s="53"/>
      <c r="E26" s="53"/>
      <c r="F26" s="71"/>
      <c r="G26" s="73" t="s">
        <v>227</v>
      </c>
      <c r="H26" s="53"/>
      <c r="I26" s="53" t="s">
        <v>53</v>
      </c>
      <c r="J26" s="53"/>
      <c r="K26" s="53"/>
      <c r="L26" s="53"/>
      <c r="M26" s="53"/>
      <c r="N26" s="53"/>
      <c r="O26" s="53"/>
      <c r="P26" s="72" t="s">
        <v>226</v>
      </c>
    </row>
  </sheetData>
  <mergeCells count="15">
    <mergeCell ref="N4:Q4"/>
    <mergeCell ref="N8:Q8"/>
    <mergeCell ref="A10:A11"/>
    <mergeCell ref="B10:D11"/>
    <mergeCell ref="E10:E11"/>
    <mergeCell ref="F10:F11"/>
    <mergeCell ref="G10:G11"/>
    <mergeCell ref="H10:H11"/>
    <mergeCell ref="I10:I11"/>
    <mergeCell ref="J10:J11"/>
    <mergeCell ref="K10:M10"/>
    <mergeCell ref="N10:N11"/>
    <mergeCell ref="O10:O11"/>
    <mergeCell ref="P10:P11"/>
    <mergeCell ref="Q10:Q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 topLeftCell="A4">
      <selection activeCell="B15" sqref="B15:H15"/>
    </sheetView>
  </sheetViews>
  <sheetFormatPr defaultColWidth="9.140625" defaultRowHeight="15"/>
  <cols>
    <col min="1" max="1" width="6.140625" style="0" customWidth="1"/>
    <col min="2" max="2" width="3.7109375" style="0" customWidth="1"/>
    <col min="3" max="3" width="6.8515625" style="0" customWidth="1"/>
    <col min="4" max="4" width="9.28125" style="0" customWidth="1"/>
    <col min="5" max="5" width="5.57421875" style="0" customWidth="1"/>
    <col min="6" max="6" width="6.28125" style="112" customWidth="1"/>
    <col min="7" max="7" width="5.57421875" style="0" customWidth="1"/>
    <col min="8" max="8" width="32.421875" style="0" customWidth="1"/>
    <col min="9" max="9" width="4.421875" style="0" customWidth="1"/>
    <col min="10" max="10" width="5.7109375" style="0" customWidth="1"/>
    <col min="11" max="11" width="5.140625" style="0" customWidth="1"/>
    <col min="12" max="12" width="3.140625" style="0" customWidth="1"/>
    <col min="13" max="13" width="3.421875" style="0" customWidth="1"/>
    <col min="14" max="14" width="7.00390625" style="0" customWidth="1"/>
    <col min="15" max="16" width="6.00390625" style="0" customWidth="1"/>
    <col min="17" max="17" width="17.57421875" style="0" customWidth="1"/>
  </cols>
  <sheetData>
    <row r="1" spans="1:17" ht="15">
      <c r="A1" s="22" t="s">
        <v>0</v>
      </c>
      <c r="B1" s="22"/>
      <c r="C1" s="22"/>
      <c r="D1" s="22"/>
      <c r="E1" s="22"/>
      <c r="F1" s="111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">
      <c r="A2" s="22" t="s">
        <v>1</v>
      </c>
      <c r="B2" s="22"/>
      <c r="C2" s="22"/>
      <c r="D2" s="22"/>
      <c r="E2" s="22"/>
      <c r="F2" s="111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2"/>
      <c r="B3" s="22"/>
      <c r="C3" s="22"/>
      <c r="D3" s="22"/>
      <c r="E3" s="23"/>
      <c r="F3" s="111"/>
      <c r="G3" s="24" t="s">
        <v>2</v>
      </c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5.75" thickBot="1">
      <c r="A4" s="23"/>
      <c r="B4" s="23"/>
      <c r="C4" s="23"/>
      <c r="D4" s="23"/>
      <c r="E4" s="23"/>
      <c r="F4" s="111"/>
      <c r="G4" s="23"/>
      <c r="H4" s="23"/>
      <c r="I4" s="23"/>
      <c r="J4" s="22" t="s">
        <v>73</v>
      </c>
      <c r="K4" s="23"/>
      <c r="L4" s="23"/>
      <c r="M4" s="23"/>
      <c r="N4" s="324" t="s">
        <v>3</v>
      </c>
      <c r="O4" s="325"/>
      <c r="P4" s="325"/>
      <c r="Q4" s="326"/>
    </row>
    <row r="5" spans="1:17" ht="26.25" thickBot="1">
      <c r="A5" s="72" t="s">
        <v>4</v>
      </c>
      <c r="B5" s="27">
        <v>27</v>
      </c>
      <c r="C5" s="26" t="s">
        <v>5</v>
      </c>
      <c r="D5" s="27" t="s">
        <v>231</v>
      </c>
      <c r="E5" s="26" t="s">
        <v>6</v>
      </c>
      <c r="F5" s="115">
        <v>2016</v>
      </c>
      <c r="G5" s="23"/>
      <c r="H5" s="28" t="s">
        <v>7</v>
      </c>
      <c r="I5" s="23"/>
      <c r="J5" s="23" t="s">
        <v>8</v>
      </c>
      <c r="K5" s="23"/>
      <c r="L5" s="23"/>
      <c r="M5" s="23"/>
      <c r="N5" s="29" t="s">
        <v>74</v>
      </c>
      <c r="O5" s="30"/>
      <c r="P5" s="31"/>
      <c r="Q5" s="31"/>
    </row>
    <row r="6" spans="1:17" ht="15.75" thickBot="1">
      <c r="A6" s="23"/>
      <c r="B6" s="23"/>
      <c r="C6" s="23"/>
      <c r="D6" s="23"/>
      <c r="E6" s="23"/>
      <c r="F6" s="111"/>
      <c r="G6" s="23"/>
      <c r="H6" s="80" t="s">
        <v>26</v>
      </c>
      <c r="I6" s="23"/>
      <c r="J6" s="23"/>
      <c r="K6" s="23"/>
      <c r="L6" s="23"/>
      <c r="M6" s="23"/>
      <c r="N6" s="33" t="s">
        <v>245</v>
      </c>
      <c r="O6" s="34"/>
      <c r="P6" s="35"/>
      <c r="Q6" s="35"/>
    </row>
    <row r="7" spans="1:17" ht="15.75">
      <c r="A7" s="46" t="s">
        <v>232</v>
      </c>
      <c r="B7" s="47"/>
      <c r="C7" s="47"/>
      <c r="D7" s="48"/>
      <c r="E7" s="23"/>
      <c r="F7" s="111" t="s">
        <v>10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5.75">
      <c r="A8" s="49"/>
      <c r="B8" s="50"/>
      <c r="C8" s="50"/>
      <c r="D8" s="51"/>
      <c r="E8" s="23"/>
      <c r="F8" s="111" t="s">
        <v>64</v>
      </c>
      <c r="G8" s="23"/>
      <c r="H8" s="23"/>
      <c r="I8" s="23"/>
      <c r="J8" s="23"/>
      <c r="K8" s="23"/>
      <c r="L8" s="23"/>
      <c r="M8" s="23"/>
      <c r="N8" s="294"/>
      <c r="O8" s="295"/>
      <c r="P8" s="295"/>
      <c r="Q8" s="296"/>
    </row>
    <row r="9" spans="1:17" ht="3" customHeight="1">
      <c r="A9" s="23"/>
      <c r="B9" s="23"/>
      <c r="C9" s="23"/>
      <c r="D9" s="23"/>
      <c r="E9" s="23"/>
      <c r="F9" s="11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5">
      <c r="A10" s="327" t="s">
        <v>11</v>
      </c>
      <c r="B10" s="299" t="s">
        <v>27</v>
      </c>
      <c r="C10" s="300"/>
      <c r="D10" s="301"/>
      <c r="E10" s="305" t="s">
        <v>13</v>
      </c>
      <c r="F10" s="322" t="s">
        <v>14</v>
      </c>
      <c r="G10" s="305" t="s">
        <v>15</v>
      </c>
      <c r="H10" s="309" t="s">
        <v>16</v>
      </c>
      <c r="I10" s="305" t="s">
        <v>17</v>
      </c>
      <c r="J10" s="311" t="s">
        <v>18</v>
      </c>
      <c r="K10" s="313" t="s">
        <v>28</v>
      </c>
      <c r="L10" s="314"/>
      <c r="M10" s="315"/>
      <c r="N10" s="311" t="s">
        <v>20</v>
      </c>
      <c r="O10" s="335" t="s">
        <v>21</v>
      </c>
      <c r="P10" s="305" t="s">
        <v>30</v>
      </c>
      <c r="Q10" s="305" t="s">
        <v>23</v>
      </c>
    </row>
    <row r="11" spans="1:17" ht="60.75" customHeight="1">
      <c r="A11" s="328"/>
      <c r="B11" s="302"/>
      <c r="C11" s="303"/>
      <c r="D11" s="304"/>
      <c r="E11" s="306"/>
      <c r="F11" s="323"/>
      <c r="G11" s="306"/>
      <c r="H11" s="310"/>
      <c r="I11" s="306"/>
      <c r="J11" s="312"/>
      <c r="K11" s="81" t="s">
        <v>28</v>
      </c>
      <c r="L11" s="81" t="s">
        <v>24</v>
      </c>
      <c r="M11" s="81" t="s">
        <v>25</v>
      </c>
      <c r="N11" s="312"/>
      <c r="O11" s="336"/>
      <c r="P11" s="306"/>
      <c r="Q11" s="306"/>
    </row>
    <row r="12" spans="1:17" s="4" customFormat="1" ht="15">
      <c r="A12" s="136"/>
      <c r="B12" s="132"/>
      <c r="C12" s="133"/>
      <c r="D12" s="134"/>
      <c r="E12" s="136"/>
      <c r="F12" s="83"/>
      <c r="G12" s="136"/>
      <c r="H12" s="116" t="s">
        <v>75</v>
      </c>
      <c r="I12" s="136"/>
      <c r="J12" s="75"/>
      <c r="K12" s="136"/>
      <c r="L12" s="136"/>
      <c r="M12" s="136"/>
      <c r="N12" s="75"/>
      <c r="O12" s="136"/>
      <c r="P12" s="136"/>
      <c r="Q12" s="135"/>
    </row>
    <row r="13" spans="1:17" s="4" customFormat="1" ht="15">
      <c r="A13" s="136">
        <v>1</v>
      </c>
      <c r="B13" s="64" t="s">
        <v>143</v>
      </c>
      <c r="C13" s="65"/>
      <c r="D13" s="66"/>
      <c r="E13" s="232">
        <v>2003</v>
      </c>
      <c r="F13" s="83">
        <v>39.1</v>
      </c>
      <c r="G13" s="232" t="s">
        <v>54</v>
      </c>
      <c r="H13" s="113" t="s">
        <v>135</v>
      </c>
      <c r="I13" s="232">
        <v>10</v>
      </c>
      <c r="J13" s="83">
        <v>0.75</v>
      </c>
      <c r="K13" s="232">
        <v>45</v>
      </c>
      <c r="L13" s="232"/>
      <c r="M13" s="114"/>
      <c r="N13" s="75">
        <f>K13*J13*1.2</f>
        <v>40.5</v>
      </c>
      <c r="O13" s="232">
        <v>16</v>
      </c>
      <c r="P13" s="252" t="s">
        <v>54</v>
      </c>
      <c r="Q13" s="231" t="s">
        <v>140</v>
      </c>
    </row>
    <row r="14" spans="1:17" s="4" customFormat="1" ht="15">
      <c r="A14" s="136"/>
      <c r="B14" s="132"/>
      <c r="C14" s="133"/>
      <c r="D14" s="134"/>
      <c r="E14" s="136"/>
      <c r="F14" s="83"/>
      <c r="G14" s="136"/>
      <c r="H14" s="116" t="s">
        <v>76</v>
      </c>
      <c r="I14" s="136"/>
      <c r="J14" s="75"/>
      <c r="K14" s="136"/>
      <c r="L14" s="136"/>
      <c r="M14" s="136"/>
      <c r="N14" s="75"/>
      <c r="O14" s="136"/>
      <c r="P14" s="136"/>
      <c r="Q14" s="135"/>
    </row>
    <row r="15" spans="1:17" s="4" customFormat="1" ht="15">
      <c r="A15" s="136">
        <v>1</v>
      </c>
      <c r="B15" s="82" t="s">
        <v>149</v>
      </c>
      <c r="C15" s="253"/>
      <c r="D15" s="254"/>
      <c r="E15" s="113">
        <v>2003</v>
      </c>
      <c r="F15" s="225">
        <v>43.58</v>
      </c>
      <c r="G15" s="113" t="s">
        <v>54</v>
      </c>
      <c r="H15" s="255" t="s">
        <v>294</v>
      </c>
      <c r="I15" s="232">
        <v>10</v>
      </c>
      <c r="J15" s="83">
        <v>0.75</v>
      </c>
      <c r="K15" s="232">
        <v>65</v>
      </c>
      <c r="L15" s="232"/>
      <c r="M15" s="114"/>
      <c r="N15" s="75">
        <f>K15*J15*1.1</f>
        <v>53.62500000000001</v>
      </c>
      <c r="O15" s="232">
        <v>20</v>
      </c>
      <c r="P15" s="252" t="s">
        <v>54</v>
      </c>
      <c r="Q15" s="208" t="s">
        <v>295</v>
      </c>
    </row>
    <row r="16" spans="1:17" s="4" customFormat="1" ht="15">
      <c r="A16" s="136">
        <v>2</v>
      </c>
      <c r="B16" s="64" t="s">
        <v>131</v>
      </c>
      <c r="C16" s="65"/>
      <c r="D16" s="66"/>
      <c r="E16" s="236">
        <v>2003</v>
      </c>
      <c r="F16" s="83">
        <v>47.94</v>
      </c>
      <c r="G16" s="236" t="s">
        <v>54</v>
      </c>
      <c r="H16" s="113" t="s">
        <v>128</v>
      </c>
      <c r="I16" s="232">
        <v>14</v>
      </c>
      <c r="J16" s="83">
        <v>1.5</v>
      </c>
      <c r="K16" s="232">
        <v>30</v>
      </c>
      <c r="L16" s="232"/>
      <c r="M16" s="114"/>
      <c r="N16" s="75">
        <f>K16*J16*1.1</f>
        <v>49.50000000000001</v>
      </c>
      <c r="O16" s="232">
        <v>18</v>
      </c>
      <c r="P16" s="252" t="s">
        <v>54</v>
      </c>
      <c r="Q16" s="237" t="s">
        <v>129</v>
      </c>
    </row>
    <row r="17" spans="1:17" s="4" customFormat="1" ht="15">
      <c r="A17" s="136"/>
      <c r="B17" s="64" t="s">
        <v>311</v>
      </c>
      <c r="C17" s="65"/>
      <c r="D17" s="66"/>
      <c r="E17" s="232">
        <v>2003</v>
      </c>
      <c r="F17" s="83">
        <v>45.76</v>
      </c>
      <c r="G17" s="232" t="s">
        <v>54</v>
      </c>
      <c r="H17" s="70" t="s">
        <v>308</v>
      </c>
      <c r="I17" s="232">
        <v>10</v>
      </c>
      <c r="J17" s="83">
        <v>0.75</v>
      </c>
      <c r="K17" s="251" t="s">
        <v>362</v>
      </c>
      <c r="L17" s="232"/>
      <c r="M17" s="114"/>
      <c r="N17" s="75"/>
      <c r="O17" s="232"/>
      <c r="P17" s="232"/>
      <c r="Q17" s="231" t="s">
        <v>309</v>
      </c>
    </row>
    <row r="18" spans="1:17" ht="15">
      <c r="A18" s="53" t="s">
        <v>51</v>
      </c>
      <c r="B18" s="53"/>
      <c r="C18" s="53"/>
      <c r="D18" s="71"/>
      <c r="E18" s="72" t="s">
        <v>225</v>
      </c>
      <c r="F18" s="53"/>
      <c r="G18" s="53"/>
      <c r="H18" s="53"/>
      <c r="I18" s="53" t="s">
        <v>51</v>
      </c>
      <c r="J18" s="53"/>
      <c r="K18" s="53"/>
      <c r="L18" s="53"/>
      <c r="M18" s="71"/>
      <c r="N18" s="23"/>
      <c r="O18" s="72" t="s">
        <v>230</v>
      </c>
      <c r="P18" s="53"/>
      <c r="Q18" s="53"/>
    </row>
    <row r="19" spans="1:16" ht="15">
      <c r="A19" s="53" t="s">
        <v>52</v>
      </c>
      <c r="B19" s="53"/>
      <c r="C19" s="53"/>
      <c r="D19" s="53"/>
      <c r="E19" s="53"/>
      <c r="F19" s="71"/>
      <c r="G19" s="73" t="s">
        <v>227</v>
      </c>
      <c r="H19" s="53"/>
      <c r="I19" s="53" t="s">
        <v>53</v>
      </c>
      <c r="J19" s="53"/>
      <c r="K19" s="53"/>
      <c r="L19" s="53"/>
      <c r="M19" s="53"/>
      <c r="N19" s="53"/>
      <c r="O19" s="53"/>
      <c r="P19" s="72" t="s">
        <v>226</v>
      </c>
    </row>
  </sheetData>
  <mergeCells count="15">
    <mergeCell ref="A10:A11"/>
    <mergeCell ref="B10:D11"/>
    <mergeCell ref="E10:E11"/>
    <mergeCell ref="F10:F11"/>
    <mergeCell ref="N4:Q4"/>
    <mergeCell ref="N8:Q8"/>
    <mergeCell ref="H10:H11"/>
    <mergeCell ref="I10:I11"/>
    <mergeCell ref="J10:J11"/>
    <mergeCell ref="P10:P11"/>
    <mergeCell ref="Q10:Q11"/>
    <mergeCell ref="K10:M10"/>
    <mergeCell ref="N10:N11"/>
    <mergeCell ref="O10:O11"/>
    <mergeCell ref="G10:G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 topLeftCell="A7">
      <selection activeCell="B22" sqref="B22:H22"/>
    </sheetView>
  </sheetViews>
  <sheetFormatPr defaultColWidth="9.140625" defaultRowHeight="15"/>
  <cols>
    <col min="1" max="1" width="6.28125" style="0" customWidth="1"/>
    <col min="2" max="2" width="3.57421875" style="0" customWidth="1"/>
    <col min="3" max="3" width="6.8515625" style="0" customWidth="1"/>
    <col min="4" max="4" width="8.57421875" style="0" customWidth="1"/>
    <col min="5" max="6" width="5.7109375" style="0" customWidth="1"/>
    <col min="7" max="7" width="4.7109375" style="0" customWidth="1"/>
    <col min="8" max="8" width="30.28125" style="0" customWidth="1"/>
    <col min="9" max="9" width="5.00390625" style="0" customWidth="1"/>
    <col min="10" max="10" width="5.8515625" style="0" customWidth="1"/>
    <col min="11" max="11" width="5.421875" style="0" customWidth="1"/>
    <col min="12" max="12" width="3.421875" style="0" customWidth="1"/>
    <col min="13" max="13" width="3.57421875" style="0" customWidth="1"/>
    <col min="14" max="14" width="6.421875" style="0" customWidth="1"/>
    <col min="15" max="15" width="6.7109375" style="0" customWidth="1"/>
    <col min="16" max="16" width="6.140625" style="0" customWidth="1"/>
    <col min="17" max="17" width="15.00390625" style="0" customWidth="1"/>
  </cols>
  <sheetData>
    <row r="1" spans="1:17" ht="15">
      <c r="A1" s="22" t="s">
        <v>0</v>
      </c>
      <c r="B1" s="22"/>
      <c r="C1" s="22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">
      <c r="A2" s="22" t="s">
        <v>1</v>
      </c>
      <c r="B2" s="22"/>
      <c r="C2" s="22"/>
      <c r="D2" s="22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2"/>
      <c r="B3" s="22"/>
      <c r="C3" s="22"/>
      <c r="D3" s="22"/>
      <c r="E3" s="23"/>
      <c r="F3" s="23"/>
      <c r="G3" s="24" t="s">
        <v>2</v>
      </c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5.75" thickBot="1">
      <c r="A4" s="23"/>
      <c r="B4" s="23"/>
      <c r="C4" s="23"/>
      <c r="D4" s="23"/>
      <c r="E4" s="23"/>
      <c r="F4" s="23"/>
      <c r="G4" s="23"/>
      <c r="H4" s="23"/>
      <c r="I4" s="23"/>
      <c r="J4" s="22" t="s">
        <v>73</v>
      </c>
      <c r="K4" s="23"/>
      <c r="L4" s="23"/>
      <c r="M4" s="23"/>
      <c r="N4" s="324" t="s">
        <v>3</v>
      </c>
      <c r="O4" s="325"/>
      <c r="P4" s="325"/>
      <c r="Q4" s="326"/>
    </row>
    <row r="5" spans="1:17" ht="26.25" thickBot="1">
      <c r="A5" s="72" t="s">
        <v>4</v>
      </c>
      <c r="B5" s="27">
        <v>27</v>
      </c>
      <c r="C5" s="26" t="s">
        <v>5</v>
      </c>
      <c r="D5" s="27" t="s">
        <v>231</v>
      </c>
      <c r="E5" s="26" t="s">
        <v>6</v>
      </c>
      <c r="F5" s="27">
        <v>2016</v>
      </c>
      <c r="G5" s="23"/>
      <c r="H5" s="28" t="s">
        <v>7</v>
      </c>
      <c r="I5" s="23"/>
      <c r="J5" s="23" t="s">
        <v>8</v>
      </c>
      <c r="K5" s="23"/>
      <c r="L5" s="23"/>
      <c r="M5" s="23"/>
      <c r="N5" s="29" t="s">
        <v>106</v>
      </c>
      <c r="O5" s="30"/>
      <c r="P5" s="31"/>
      <c r="Q5" s="31"/>
    </row>
    <row r="6" spans="1:17" ht="15.75" thickBot="1">
      <c r="A6" s="23"/>
      <c r="B6" s="23"/>
      <c r="C6" s="23"/>
      <c r="D6" s="23"/>
      <c r="E6" s="23"/>
      <c r="F6" s="23"/>
      <c r="G6" s="23"/>
      <c r="H6" s="80" t="s">
        <v>26</v>
      </c>
      <c r="I6" s="23"/>
      <c r="J6" s="23"/>
      <c r="K6" s="23"/>
      <c r="L6" s="23"/>
      <c r="M6" s="23"/>
      <c r="N6" s="33" t="s">
        <v>246</v>
      </c>
      <c r="O6" s="34"/>
      <c r="P6" s="35"/>
      <c r="Q6" s="35"/>
    </row>
    <row r="7" spans="1:17" ht="15.75">
      <c r="A7" s="46" t="s">
        <v>232</v>
      </c>
      <c r="B7" s="47"/>
      <c r="C7" s="47"/>
      <c r="D7" s="48"/>
      <c r="E7" s="23"/>
      <c r="F7" s="23" t="s">
        <v>10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5.75">
      <c r="A8" s="49"/>
      <c r="B8" s="50"/>
      <c r="C8" s="50"/>
      <c r="D8" s="51"/>
      <c r="E8" s="23"/>
      <c r="F8" s="23" t="s">
        <v>62</v>
      </c>
      <c r="G8" s="23"/>
      <c r="H8" s="23"/>
      <c r="I8" s="23"/>
      <c r="J8" s="23"/>
      <c r="K8" s="23"/>
      <c r="L8" s="23"/>
      <c r="M8" s="23"/>
      <c r="N8" s="294"/>
      <c r="O8" s="295"/>
      <c r="P8" s="295"/>
      <c r="Q8" s="296"/>
    </row>
    <row r="9" spans="1:17" ht="4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5">
      <c r="A10" s="327" t="s">
        <v>11</v>
      </c>
      <c r="B10" s="299" t="s">
        <v>27</v>
      </c>
      <c r="C10" s="300"/>
      <c r="D10" s="301"/>
      <c r="E10" s="329" t="s">
        <v>13</v>
      </c>
      <c r="F10" s="337" t="s">
        <v>14</v>
      </c>
      <c r="G10" s="329" t="s">
        <v>15</v>
      </c>
      <c r="H10" s="331" t="s">
        <v>16</v>
      </c>
      <c r="I10" s="329" t="s">
        <v>17</v>
      </c>
      <c r="J10" s="333" t="s">
        <v>18</v>
      </c>
      <c r="K10" s="332" t="s">
        <v>28</v>
      </c>
      <c r="L10" s="332"/>
      <c r="M10" s="332"/>
      <c r="N10" s="333" t="s">
        <v>20</v>
      </c>
      <c r="O10" s="334" t="s">
        <v>21</v>
      </c>
      <c r="P10" s="329" t="s">
        <v>22</v>
      </c>
      <c r="Q10" s="329" t="s">
        <v>23</v>
      </c>
    </row>
    <row r="11" spans="1:17" ht="70.5" customHeight="1">
      <c r="A11" s="328"/>
      <c r="B11" s="302"/>
      <c r="C11" s="303"/>
      <c r="D11" s="304"/>
      <c r="E11" s="329"/>
      <c r="F11" s="337"/>
      <c r="G11" s="329"/>
      <c r="H11" s="332"/>
      <c r="I11" s="329"/>
      <c r="J11" s="333"/>
      <c r="K11" s="81" t="s">
        <v>28</v>
      </c>
      <c r="L11" s="81" t="s">
        <v>24</v>
      </c>
      <c r="M11" s="81" t="s">
        <v>25</v>
      </c>
      <c r="N11" s="333"/>
      <c r="O11" s="334"/>
      <c r="P11" s="329"/>
      <c r="Q11" s="329"/>
    </row>
    <row r="12" spans="1:17" s="4" customFormat="1" ht="15">
      <c r="A12" s="136"/>
      <c r="B12" s="64"/>
      <c r="C12" s="65"/>
      <c r="D12" s="66"/>
      <c r="E12" s="136"/>
      <c r="F12" s="84"/>
      <c r="G12" s="136"/>
      <c r="H12" s="116" t="s">
        <v>247</v>
      </c>
      <c r="I12" s="187"/>
      <c r="J12" s="75"/>
      <c r="K12" s="136"/>
      <c r="L12" s="136"/>
      <c r="M12" s="136"/>
      <c r="N12" s="75"/>
      <c r="O12" s="136"/>
      <c r="P12" s="83"/>
      <c r="Q12" s="135"/>
    </row>
    <row r="13" spans="1:17" s="4" customFormat="1" ht="15">
      <c r="A13" s="187">
        <v>1</v>
      </c>
      <c r="B13" s="64" t="s">
        <v>89</v>
      </c>
      <c r="C13" s="65"/>
      <c r="D13" s="66"/>
      <c r="E13" s="232">
        <v>2002</v>
      </c>
      <c r="F13" s="83">
        <v>39.52</v>
      </c>
      <c r="G13" s="232" t="s">
        <v>54</v>
      </c>
      <c r="H13" s="125" t="s">
        <v>260</v>
      </c>
      <c r="I13" s="232">
        <v>14</v>
      </c>
      <c r="J13" s="83">
        <v>1</v>
      </c>
      <c r="K13" s="232">
        <v>69</v>
      </c>
      <c r="L13" s="232"/>
      <c r="M13" s="232"/>
      <c r="N13" s="75">
        <f>K13*J13*1.3</f>
        <v>89.7</v>
      </c>
      <c r="O13" s="232">
        <v>18</v>
      </c>
      <c r="P13" s="252" t="s">
        <v>54</v>
      </c>
      <c r="Q13" s="231" t="s">
        <v>84</v>
      </c>
    </row>
    <row r="14" spans="1:17" s="4" customFormat="1" ht="15">
      <c r="A14" s="187"/>
      <c r="B14" s="64"/>
      <c r="C14" s="65"/>
      <c r="D14" s="66"/>
      <c r="E14" s="187"/>
      <c r="F14" s="84"/>
      <c r="G14" s="187"/>
      <c r="H14" s="116" t="s">
        <v>107</v>
      </c>
      <c r="I14" s="187"/>
      <c r="J14" s="75"/>
      <c r="K14" s="187"/>
      <c r="L14" s="187"/>
      <c r="M14" s="187"/>
      <c r="N14" s="75"/>
      <c r="O14" s="187"/>
      <c r="P14" s="83"/>
      <c r="Q14" s="188"/>
    </row>
    <row r="15" spans="1:17" s="4" customFormat="1" ht="15">
      <c r="A15" s="136">
        <v>1</v>
      </c>
      <c r="B15" s="64" t="s">
        <v>158</v>
      </c>
      <c r="C15" s="65"/>
      <c r="D15" s="66"/>
      <c r="E15" s="232">
        <v>2002</v>
      </c>
      <c r="F15" s="83">
        <v>51.2</v>
      </c>
      <c r="G15" s="232" t="s">
        <v>54</v>
      </c>
      <c r="H15" s="70" t="s">
        <v>273</v>
      </c>
      <c r="I15" s="232">
        <v>16</v>
      </c>
      <c r="J15" s="83">
        <v>1.5</v>
      </c>
      <c r="K15" s="232">
        <v>51</v>
      </c>
      <c r="L15" s="232"/>
      <c r="M15" s="232"/>
      <c r="N15" s="75">
        <f>K15*J15*1.1</f>
        <v>84.15</v>
      </c>
      <c r="O15" s="232">
        <v>16</v>
      </c>
      <c r="P15" s="252" t="s">
        <v>339</v>
      </c>
      <c r="Q15" s="231" t="s">
        <v>153</v>
      </c>
    </row>
    <row r="16" spans="1:17" s="4" customFormat="1" ht="15">
      <c r="A16" s="232">
        <v>2</v>
      </c>
      <c r="B16" s="64" t="s">
        <v>87</v>
      </c>
      <c r="C16" s="65"/>
      <c r="D16" s="66"/>
      <c r="E16" s="232">
        <v>2002</v>
      </c>
      <c r="F16" s="83">
        <v>48.96</v>
      </c>
      <c r="G16" s="232" t="s">
        <v>54</v>
      </c>
      <c r="H16" s="125" t="s">
        <v>260</v>
      </c>
      <c r="I16" s="232">
        <v>16</v>
      </c>
      <c r="J16" s="83">
        <v>1.5</v>
      </c>
      <c r="K16" s="232">
        <v>28</v>
      </c>
      <c r="L16" s="232"/>
      <c r="M16" s="232"/>
      <c r="N16" s="75">
        <f>K16*J16*1.1</f>
        <v>46.2</v>
      </c>
      <c r="O16" s="232">
        <v>13</v>
      </c>
      <c r="P16" s="252" t="s">
        <v>54</v>
      </c>
      <c r="Q16" s="231" t="s">
        <v>84</v>
      </c>
    </row>
    <row r="17" spans="1:17" s="4" customFormat="1" ht="15">
      <c r="A17" s="136"/>
      <c r="B17" s="64"/>
      <c r="C17" s="65"/>
      <c r="D17" s="66"/>
      <c r="E17" s="136"/>
      <c r="F17" s="84"/>
      <c r="G17" s="136"/>
      <c r="H17" s="116" t="s">
        <v>108</v>
      </c>
      <c r="I17" s="136"/>
      <c r="J17" s="75"/>
      <c r="K17" s="136"/>
      <c r="L17" s="136"/>
      <c r="M17" s="136"/>
      <c r="N17" s="75"/>
      <c r="O17" s="136"/>
      <c r="P17" s="83"/>
      <c r="Q17" s="135"/>
    </row>
    <row r="18" spans="1:17" s="4" customFormat="1" ht="15">
      <c r="A18" s="136">
        <v>1</v>
      </c>
      <c r="B18" s="64" t="s">
        <v>285</v>
      </c>
      <c r="C18" s="65"/>
      <c r="D18" s="66"/>
      <c r="E18" s="232">
        <v>2002</v>
      </c>
      <c r="F18" s="83">
        <v>53.4</v>
      </c>
      <c r="G18" s="232" t="s">
        <v>54</v>
      </c>
      <c r="H18" s="113" t="s">
        <v>133</v>
      </c>
      <c r="I18" s="232">
        <v>12</v>
      </c>
      <c r="J18" s="83">
        <v>0.75</v>
      </c>
      <c r="K18" s="232">
        <v>72</v>
      </c>
      <c r="L18" s="232"/>
      <c r="M18" s="232"/>
      <c r="N18" s="75">
        <f>K18*J18*1.05</f>
        <v>56.7</v>
      </c>
      <c r="O18" s="232">
        <v>15</v>
      </c>
      <c r="P18" s="252" t="s">
        <v>54</v>
      </c>
      <c r="Q18" s="119" t="s">
        <v>281</v>
      </c>
    </row>
    <row r="19" spans="1:17" s="4" customFormat="1" ht="15">
      <c r="A19" s="136">
        <v>2</v>
      </c>
      <c r="B19" s="233" t="s">
        <v>142</v>
      </c>
      <c r="C19" s="234"/>
      <c r="D19" s="235"/>
      <c r="E19" s="232">
        <v>2002</v>
      </c>
      <c r="F19" s="83">
        <v>56.12</v>
      </c>
      <c r="G19" s="232" t="s">
        <v>54</v>
      </c>
      <c r="H19" s="113" t="s">
        <v>135</v>
      </c>
      <c r="I19" s="232">
        <v>12</v>
      </c>
      <c r="J19" s="83">
        <v>0.75</v>
      </c>
      <c r="K19" s="232">
        <v>62</v>
      </c>
      <c r="L19" s="232"/>
      <c r="M19" s="232"/>
      <c r="N19" s="75">
        <f>K19*J19*1.05</f>
        <v>48.825</v>
      </c>
      <c r="O19" s="232">
        <v>14</v>
      </c>
      <c r="P19" s="252" t="s">
        <v>54</v>
      </c>
      <c r="Q19" s="237" t="s">
        <v>136</v>
      </c>
    </row>
    <row r="20" spans="1:17" s="4" customFormat="1" ht="15">
      <c r="A20" s="136"/>
      <c r="B20" s="64"/>
      <c r="C20" s="65"/>
      <c r="D20" s="66"/>
      <c r="E20" s="136"/>
      <c r="F20" s="84"/>
      <c r="G20" s="136"/>
      <c r="H20" s="116" t="s">
        <v>97</v>
      </c>
      <c r="I20" s="136"/>
      <c r="J20" s="75"/>
      <c r="K20" s="136"/>
      <c r="L20" s="136"/>
      <c r="M20" s="136"/>
      <c r="N20" s="75"/>
      <c r="O20" s="136"/>
      <c r="P20" s="83"/>
      <c r="Q20" s="135"/>
    </row>
    <row r="21" spans="1:17" s="4" customFormat="1" ht="15">
      <c r="A21" s="145">
        <v>1</v>
      </c>
      <c r="B21" s="64" t="s">
        <v>141</v>
      </c>
      <c r="C21" s="65"/>
      <c r="D21" s="66"/>
      <c r="E21" s="232">
        <v>2002</v>
      </c>
      <c r="F21" s="83">
        <v>66.46</v>
      </c>
      <c r="G21" s="232" t="s">
        <v>56</v>
      </c>
      <c r="H21" s="113" t="s">
        <v>135</v>
      </c>
      <c r="I21" s="232">
        <v>20</v>
      </c>
      <c r="J21" s="83">
        <v>2</v>
      </c>
      <c r="K21" s="232">
        <v>60</v>
      </c>
      <c r="L21" s="232"/>
      <c r="M21" s="232"/>
      <c r="N21" s="75">
        <f aca="true" t="shared" si="0" ref="N21:N22">K21*J21</f>
        <v>120</v>
      </c>
      <c r="O21" s="232">
        <v>20</v>
      </c>
      <c r="P21" s="252" t="s">
        <v>58</v>
      </c>
      <c r="Q21" s="231" t="s">
        <v>136</v>
      </c>
    </row>
    <row r="22" spans="1:17" s="4" customFormat="1" ht="15">
      <c r="A22" s="145">
        <v>2</v>
      </c>
      <c r="B22" s="210" t="s">
        <v>299</v>
      </c>
      <c r="C22" s="211"/>
      <c r="D22" s="212"/>
      <c r="E22" s="204">
        <v>2002</v>
      </c>
      <c r="F22" s="203">
        <v>64.94</v>
      </c>
      <c r="G22" s="252" t="s">
        <v>54</v>
      </c>
      <c r="H22" s="205" t="s">
        <v>294</v>
      </c>
      <c r="I22" s="204">
        <v>16</v>
      </c>
      <c r="J22" s="83">
        <v>1.5</v>
      </c>
      <c r="K22" s="204">
        <v>30</v>
      </c>
      <c r="L22" s="232"/>
      <c r="M22" s="232"/>
      <c r="N22" s="75">
        <f t="shared" si="0"/>
        <v>45</v>
      </c>
      <c r="O22" s="232">
        <v>12</v>
      </c>
      <c r="P22" s="252" t="s">
        <v>54</v>
      </c>
      <c r="Q22" s="208" t="s">
        <v>295</v>
      </c>
    </row>
    <row r="23" spans="1:17" ht="15">
      <c r="A23" s="53" t="s">
        <v>51</v>
      </c>
      <c r="B23" s="53"/>
      <c r="C23" s="53"/>
      <c r="D23" s="71"/>
      <c r="E23" s="72" t="s">
        <v>225</v>
      </c>
      <c r="F23" s="53"/>
      <c r="G23" s="53"/>
      <c r="H23" s="53"/>
      <c r="I23" s="53" t="s">
        <v>51</v>
      </c>
      <c r="J23" s="53"/>
      <c r="K23" s="53"/>
      <c r="L23" s="53"/>
      <c r="M23" s="71"/>
      <c r="N23" s="23"/>
      <c r="O23" s="72" t="s">
        <v>230</v>
      </c>
      <c r="P23" s="53"/>
      <c r="Q23" s="53"/>
    </row>
    <row r="24" spans="1:16" ht="15">
      <c r="A24" s="53" t="s">
        <v>52</v>
      </c>
      <c r="B24" s="53"/>
      <c r="C24" s="53"/>
      <c r="D24" s="53"/>
      <c r="E24" s="53"/>
      <c r="F24" s="71"/>
      <c r="G24" s="73" t="s">
        <v>227</v>
      </c>
      <c r="H24" s="53"/>
      <c r="I24" s="53" t="s">
        <v>53</v>
      </c>
      <c r="J24" s="53"/>
      <c r="K24" s="53"/>
      <c r="L24" s="53"/>
      <c r="M24" s="53"/>
      <c r="N24" s="53"/>
      <c r="O24" s="53"/>
      <c r="P24" s="72" t="s">
        <v>226</v>
      </c>
    </row>
    <row r="25" spans="1:17" ht="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</sheetData>
  <mergeCells count="15">
    <mergeCell ref="O10:O11"/>
    <mergeCell ref="N4:Q4"/>
    <mergeCell ref="N8:Q8"/>
    <mergeCell ref="A10:A11"/>
    <mergeCell ref="B10:D11"/>
    <mergeCell ref="E10:E11"/>
    <mergeCell ref="F10:F11"/>
    <mergeCell ref="G10:G11"/>
    <mergeCell ref="H10:H11"/>
    <mergeCell ref="I10:I11"/>
    <mergeCell ref="J10:J11"/>
    <mergeCell ref="K10:M10"/>
    <mergeCell ref="N10:N11"/>
    <mergeCell ref="Q10:Q11"/>
    <mergeCell ref="P10:P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 topLeftCell="A14">
      <selection activeCell="Q34" sqref="Q34"/>
    </sheetView>
  </sheetViews>
  <sheetFormatPr defaultColWidth="9.140625" defaultRowHeight="15"/>
  <cols>
    <col min="1" max="1" width="6.140625" style="0" customWidth="1"/>
    <col min="2" max="2" width="3.7109375" style="0" customWidth="1"/>
    <col min="3" max="3" width="6.57421875" style="0" customWidth="1"/>
    <col min="4" max="4" width="10.00390625" style="0" customWidth="1"/>
    <col min="5" max="5" width="5.421875" style="0" customWidth="1"/>
    <col min="6" max="6" width="6.140625" style="112" customWidth="1"/>
    <col min="7" max="7" width="5.00390625" style="0" customWidth="1"/>
    <col min="8" max="8" width="30.140625" style="0" customWidth="1"/>
    <col min="9" max="9" width="5.421875" style="0" customWidth="1"/>
    <col min="10" max="10" width="5.8515625" style="0" customWidth="1"/>
    <col min="11" max="11" width="4.57421875" style="0" customWidth="1"/>
    <col min="12" max="13" width="2.7109375" style="0" customWidth="1"/>
    <col min="14" max="14" width="6.7109375" style="0" customWidth="1"/>
    <col min="15" max="15" width="5.57421875" style="0" customWidth="1"/>
    <col min="16" max="16" width="6.57421875" style="0" customWidth="1"/>
    <col min="17" max="17" width="15.8515625" style="0" customWidth="1"/>
  </cols>
  <sheetData>
    <row r="1" spans="1:17" ht="15">
      <c r="A1" s="22" t="s">
        <v>0</v>
      </c>
      <c r="B1" s="22"/>
      <c r="C1" s="22"/>
      <c r="D1" s="22"/>
      <c r="E1" s="22"/>
      <c r="F1" s="111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">
      <c r="A2" s="22" t="s">
        <v>1</v>
      </c>
      <c r="B2" s="22"/>
      <c r="C2" s="22"/>
      <c r="D2" s="22"/>
      <c r="E2" s="22"/>
      <c r="F2" s="111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2"/>
      <c r="B3" s="22"/>
      <c r="C3" s="22"/>
      <c r="D3" s="22"/>
      <c r="E3" s="23"/>
      <c r="F3" s="111"/>
      <c r="G3" s="24" t="s">
        <v>2</v>
      </c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5.75" thickBot="1">
      <c r="A4" s="23"/>
      <c r="B4" s="23"/>
      <c r="C4" s="23"/>
      <c r="D4" s="23"/>
      <c r="E4" s="23"/>
      <c r="F4" s="111"/>
      <c r="G4" s="23"/>
      <c r="H4" s="23"/>
      <c r="I4" s="23"/>
      <c r="J4" s="22" t="s">
        <v>73</v>
      </c>
      <c r="K4" s="23"/>
      <c r="L4" s="23"/>
      <c r="M4" s="23"/>
      <c r="N4" s="324" t="s">
        <v>3</v>
      </c>
      <c r="O4" s="325"/>
      <c r="P4" s="325"/>
      <c r="Q4" s="326"/>
    </row>
    <row r="5" spans="1:17" ht="26.25" thickBot="1">
      <c r="A5" s="72" t="s">
        <v>4</v>
      </c>
      <c r="B5" s="27">
        <v>27</v>
      </c>
      <c r="C5" s="26" t="s">
        <v>5</v>
      </c>
      <c r="D5" s="27" t="s">
        <v>231</v>
      </c>
      <c r="E5" s="26" t="s">
        <v>6</v>
      </c>
      <c r="F5" s="115">
        <v>2016</v>
      </c>
      <c r="G5" s="23"/>
      <c r="H5" s="28" t="s">
        <v>7</v>
      </c>
      <c r="I5" s="23"/>
      <c r="J5" s="23" t="s">
        <v>8</v>
      </c>
      <c r="K5" s="23"/>
      <c r="L5" s="23"/>
      <c r="M5" s="23"/>
      <c r="N5" s="29" t="s">
        <v>109</v>
      </c>
      <c r="O5" s="30"/>
      <c r="P5" s="31"/>
      <c r="Q5" s="31"/>
    </row>
    <row r="6" spans="1:17" ht="15.75" thickBot="1">
      <c r="A6" s="23"/>
      <c r="B6" s="23"/>
      <c r="C6" s="23"/>
      <c r="D6" s="23"/>
      <c r="E6" s="23"/>
      <c r="F6" s="111"/>
      <c r="G6" s="23"/>
      <c r="H6" s="80" t="s">
        <v>26</v>
      </c>
      <c r="I6" s="23"/>
      <c r="J6" s="23"/>
      <c r="K6" s="23"/>
      <c r="L6" s="23"/>
      <c r="M6" s="23"/>
      <c r="N6" s="33" t="s">
        <v>248</v>
      </c>
      <c r="O6" s="34"/>
      <c r="P6" s="35"/>
      <c r="Q6" s="35"/>
    </row>
    <row r="7" spans="1:17" ht="15.75">
      <c r="A7" s="46" t="s">
        <v>65</v>
      </c>
      <c r="B7" s="47"/>
      <c r="C7" s="47"/>
      <c r="D7" s="48"/>
      <c r="E7" s="23"/>
      <c r="F7" s="111" t="s">
        <v>10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5.75">
      <c r="A8" s="49"/>
      <c r="B8" s="50"/>
      <c r="C8" s="50"/>
      <c r="D8" s="51"/>
      <c r="E8" s="23"/>
      <c r="F8" s="111" t="s">
        <v>62</v>
      </c>
      <c r="G8" s="23"/>
      <c r="H8" s="23"/>
      <c r="I8" s="23"/>
      <c r="J8" s="23"/>
      <c r="K8" s="23"/>
      <c r="L8" s="23"/>
      <c r="M8" s="23"/>
      <c r="N8" s="294"/>
      <c r="O8" s="295"/>
      <c r="P8" s="295"/>
      <c r="Q8" s="296"/>
    </row>
    <row r="9" spans="1:17" ht="3.75" customHeight="1">
      <c r="A9" s="23"/>
      <c r="B9" s="23"/>
      <c r="C9" s="23"/>
      <c r="D9" s="23"/>
      <c r="E9" s="23"/>
      <c r="F9" s="11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5">
      <c r="A10" s="327" t="s">
        <v>11</v>
      </c>
      <c r="B10" s="299" t="s">
        <v>27</v>
      </c>
      <c r="C10" s="338"/>
      <c r="D10" s="339"/>
      <c r="E10" s="329" t="s">
        <v>13</v>
      </c>
      <c r="F10" s="330" t="s">
        <v>14</v>
      </c>
      <c r="G10" s="329" t="s">
        <v>15</v>
      </c>
      <c r="H10" s="331" t="s">
        <v>16</v>
      </c>
      <c r="I10" s="329" t="s">
        <v>17</v>
      </c>
      <c r="J10" s="333" t="s">
        <v>18</v>
      </c>
      <c r="K10" s="332" t="s">
        <v>28</v>
      </c>
      <c r="L10" s="332"/>
      <c r="M10" s="332"/>
      <c r="N10" s="333" t="s">
        <v>20</v>
      </c>
      <c r="O10" s="334" t="s">
        <v>21</v>
      </c>
      <c r="P10" s="329" t="s">
        <v>22</v>
      </c>
      <c r="Q10" s="329" t="s">
        <v>23</v>
      </c>
    </row>
    <row r="11" spans="1:17" ht="67.5" customHeight="1">
      <c r="A11" s="328"/>
      <c r="B11" s="340"/>
      <c r="C11" s="341"/>
      <c r="D11" s="342"/>
      <c r="E11" s="329"/>
      <c r="F11" s="330"/>
      <c r="G11" s="329"/>
      <c r="H11" s="332"/>
      <c r="I11" s="329"/>
      <c r="J11" s="333"/>
      <c r="K11" s="81" t="s">
        <v>28</v>
      </c>
      <c r="L11" s="81" t="s">
        <v>24</v>
      </c>
      <c r="M11" s="81" t="s">
        <v>25</v>
      </c>
      <c r="N11" s="333"/>
      <c r="O11" s="334"/>
      <c r="P11" s="329"/>
      <c r="Q11" s="329"/>
    </row>
    <row r="12" spans="1:17" s="4" customFormat="1" ht="15">
      <c r="A12" s="136"/>
      <c r="B12" s="64"/>
      <c r="C12" s="65"/>
      <c r="D12" s="66"/>
      <c r="E12" s="136"/>
      <c r="F12" s="83"/>
      <c r="G12" s="136"/>
      <c r="H12" s="137" t="s">
        <v>110</v>
      </c>
      <c r="I12" s="136"/>
      <c r="J12" s="75"/>
      <c r="K12" s="136"/>
      <c r="L12" s="136"/>
      <c r="M12" s="136"/>
      <c r="N12" s="75"/>
      <c r="O12" s="136"/>
      <c r="P12" s="136"/>
      <c r="Q12" s="135"/>
    </row>
    <row r="13" spans="1:17" s="4" customFormat="1" ht="15">
      <c r="A13" s="136">
        <v>1</v>
      </c>
      <c r="B13" s="64" t="s">
        <v>264</v>
      </c>
      <c r="C13" s="65"/>
      <c r="D13" s="66"/>
      <c r="E13" s="232">
        <v>2001</v>
      </c>
      <c r="F13" s="83">
        <v>46.7</v>
      </c>
      <c r="G13" s="232" t="s">
        <v>54</v>
      </c>
      <c r="H13" s="113" t="s">
        <v>128</v>
      </c>
      <c r="I13" s="232">
        <v>14</v>
      </c>
      <c r="J13" s="83">
        <v>1</v>
      </c>
      <c r="K13" s="232">
        <v>40</v>
      </c>
      <c r="L13" s="232"/>
      <c r="M13" s="232"/>
      <c r="N13" s="75">
        <f>J13*K13*1.55</f>
        <v>62</v>
      </c>
      <c r="O13" s="232">
        <v>4</v>
      </c>
      <c r="P13" s="252" t="s">
        <v>54</v>
      </c>
      <c r="Q13" s="231" t="s">
        <v>129</v>
      </c>
    </row>
    <row r="14" spans="1:17" s="4" customFormat="1" ht="15">
      <c r="A14" s="136"/>
      <c r="B14" s="64"/>
      <c r="C14" s="65"/>
      <c r="D14" s="66"/>
      <c r="E14" s="136"/>
      <c r="F14" s="83"/>
      <c r="G14" s="136"/>
      <c r="H14" s="116" t="s">
        <v>111</v>
      </c>
      <c r="I14" s="136"/>
      <c r="J14" s="75"/>
      <c r="K14" s="136"/>
      <c r="L14" s="136"/>
      <c r="M14" s="136"/>
      <c r="N14" s="75"/>
      <c r="O14" s="136"/>
      <c r="P14" s="136"/>
      <c r="Q14" s="135"/>
    </row>
    <row r="15" spans="1:17" s="4" customFormat="1" ht="15">
      <c r="A15" s="136">
        <v>1</v>
      </c>
      <c r="B15" s="210" t="s">
        <v>300</v>
      </c>
      <c r="C15" s="211"/>
      <c r="D15" s="212"/>
      <c r="E15" s="204">
        <v>2001</v>
      </c>
      <c r="F15" s="203">
        <v>54.54</v>
      </c>
      <c r="G15" s="213" t="s">
        <v>56</v>
      </c>
      <c r="H15" s="205" t="s">
        <v>294</v>
      </c>
      <c r="I15" s="204">
        <v>16</v>
      </c>
      <c r="J15" s="83">
        <v>2</v>
      </c>
      <c r="K15" s="204">
        <v>57</v>
      </c>
      <c r="L15" s="232"/>
      <c r="M15" s="232"/>
      <c r="N15" s="75">
        <f>J15*K15*1.35</f>
        <v>153.9</v>
      </c>
      <c r="O15" s="232">
        <v>12</v>
      </c>
      <c r="P15" s="213" t="s">
        <v>56</v>
      </c>
      <c r="Q15" s="208" t="s">
        <v>295</v>
      </c>
    </row>
    <row r="16" spans="1:17" s="4" customFormat="1" ht="15">
      <c r="A16" s="232">
        <v>2</v>
      </c>
      <c r="B16" s="64" t="s">
        <v>134</v>
      </c>
      <c r="C16" s="65"/>
      <c r="D16" s="66"/>
      <c r="E16" s="232">
        <v>2000</v>
      </c>
      <c r="F16" s="83">
        <v>57.4</v>
      </c>
      <c r="G16" s="232" t="s">
        <v>56</v>
      </c>
      <c r="H16" s="113" t="s">
        <v>135</v>
      </c>
      <c r="I16" s="232">
        <v>16</v>
      </c>
      <c r="J16" s="83">
        <v>2</v>
      </c>
      <c r="K16" s="232">
        <v>56</v>
      </c>
      <c r="L16" s="232"/>
      <c r="M16" s="232"/>
      <c r="N16" s="75">
        <f>J16*K16*1.35</f>
        <v>151.20000000000002</v>
      </c>
      <c r="O16" s="232">
        <v>10</v>
      </c>
      <c r="P16" s="213" t="s">
        <v>56</v>
      </c>
      <c r="Q16" s="231" t="s">
        <v>136</v>
      </c>
    </row>
    <row r="17" spans="1:17" s="4" customFormat="1" ht="15">
      <c r="A17" s="232">
        <v>3</v>
      </c>
      <c r="B17" s="233" t="s">
        <v>278</v>
      </c>
      <c r="C17" s="234"/>
      <c r="D17" s="235"/>
      <c r="E17" s="232">
        <v>2000</v>
      </c>
      <c r="F17" s="83">
        <v>56.24</v>
      </c>
      <c r="G17" s="232" t="s">
        <v>54</v>
      </c>
      <c r="H17" s="70" t="s">
        <v>273</v>
      </c>
      <c r="I17" s="232">
        <v>16</v>
      </c>
      <c r="J17" s="83">
        <v>2</v>
      </c>
      <c r="K17" s="232">
        <v>43</v>
      </c>
      <c r="L17" s="232"/>
      <c r="M17" s="232"/>
      <c r="N17" s="75">
        <f>J17*K17*1.35</f>
        <v>116.10000000000001</v>
      </c>
      <c r="O17" s="232">
        <v>9</v>
      </c>
      <c r="P17" s="213" t="s">
        <v>302</v>
      </c>
      <c r="Q17" s="231" t="s">
        <v>153</v>
      </c>
    </row>
    <row r="18" spans="1:17" s="4" customFormat="1" ht="15">
      <c r="A18" s="232">
        <v>4</v>
      </c>
      <c r="B18" s="64" t="s">
        <v>159</v>
      </c>
      <c r="C18" s="65"/>
      <c r="D18" s="66"/>
      <c r="E18" s="236">
        <v>2001</v>
      </c>
      <c r="F18" s="83">
        <v>57.92</v>
      </c>
      <c r="G18" s="236" t="s">
        <v>54</v>
      </c>
      <c r="H18" s="70" t="s">
        <v>273</v>
      </c>
      <c r="I18" s="236">
        <v>16</v>
      </c>
      <c r="J18" s="83">
        <v>2</v>
      </c>
      <c r="K18" s="236">
        <v>40</v>
      </c>
      <c r="L18" s="232"/>
      <c r="M18" s="232"/>
      <c r="N18" s="75">
        <f>J18*K18*1.35</f>
        <v>108</v>
      </c>
      <c r="O18" s="232">
        <v>8</v>
      </c>
      <c r="P18" s="213" t="s">
        <v>302</v>
      </c>
      <c r="Q18" s="237" t="s">
        <v>153</v>
      </c>
    </row>
    <row r="19" spans="1:17" s="4" customFormat="1" ht="15">
      <c r="A19" s="136"/>
      <c r="B19" s="233" t="s">
        <v>261</v>
      </c>
      <c r="C19" s="234"/>
      <c r="D19" s="235"/>
      <c r="E19" s="232">
        <v>2000</v>
      </c>
      <c r="F19" s="83">
        <v>54.34</v>
      </c>
      <c r="G19" s="232" t="s">
        <v>54</v>
      </c>
      <c r="H19" s="125" t="s">
        <v>260</v>
      </c>
      <c r="I19" s="232">
        <v>16</v>
      </c>
      <c r="J19" s="83">
        <v>2</v>
      </c>
      <c r="K19" s="251" t="s">
        <v>362</v>
      </c>
      <c r="L19" s="232"/>
      <c r="M19" s="232"/>
      <c r="N19" s="75"/>
      <c r="O19" s="232"/>
      <c r="P19" s="213"/>
      <c r="Q19" s="231" t="s">
        <v>84</v>
      </c>
    </row>
    <row r="20" spans="1:17" s="4" customFormat="1" ht="15">
      <c r="A20" s="136"/>
      <c r="B20" s="64"/>
      <c r="C20" s="65"/>
      <c r="D20" s="66"/>
      <c r="E20" s="136"/>
      <c r="F20" s="83"/>
      <c r="G20" s="136"/>
      <c r="H20" s="116" t="s">
        <v>112</v>
      </c>
      <c r="I20" s="136"/>
      <c r="J20" s="75"/>
      <c r="K20" s="136"/>
      <c r="L20" s="136"/>
      <c r="M20" s="136"/>
      <c r="N20" s="75"/>
      <c r="O20" s="136"/>
      <c r="P20" s="136"/>
      <c r="Q20" s="135"/>
    </row>
    <row r="21" spans="1:17" s="4" customFormat="1" ht="15">
      <c r="A21" s="145">
        <v>1</v>
      </c>
      <c r="B21" s="64" t="s">
        <v>138</v>
      </c>
      <c r="C21" s="65"/>
      <c r="D21" s="66"/>
      <c r="E21" s="232">
        <v>2000</v>
      </c>
      <c r="F21" s="83">
        <v>59.04</v>
      </c>
      <c r="G21" s="232" t="s">
        <v>56</v>
      </c>
      <c r="H21" s="113" t="s">
        <v>135</v>
      </c>
      <c r="I21" s="232">
        <v>16</v>
      </c>
      <c r="J21" s="83">
        <v>2</v>
      </c>
      <c r="K21" s="232">
        <v>70</v>
      </c>
      <c r="L21" s="232"/>
      <c r="M21" s="232"/>
      <c r="N21" s="75">
        <f>J21*K21*1.25</f>
        <v>175</v>
      </c>
      <c r="O21" s="232">
        <v>16</v>
      </c>
      <c r="P21" s="252" t="s">
        <v>56</v>
      </c>
      <c r="Q21" s="231" t="s">
        <v>136</v>
      </c>
    </row>
    <row r="22" spans="1:17" s="4" customFormat="1" ht="15">
      <c r="A22" s="145"/>
      <c r="B22" s="64" t="s">
        <v>151</v>
      </c>
      <c r="C22" s="65"/>
      <c r="D22" s="66"/>
      <c r="E22" s="232">
        <v>2001</v>
      </c>
      <c r="F22" s="83">
        <v>62.46</v>
      </c>
      <c r="G22" s="232" t="s">
        <v>54</v>
      </c>
      <c r="H22" s="125" t="s">
        <v>260</v>
      </c>
      <c r="I22" s="232">
        <v>20</v>
      </c>
      <c r="J22" s="83">
        <v>4</v>
      </c>
      <c r="K22" s="251" t="s">
        <v>362</v>
      </c>
      <c r="L22" s="232"/>
      <c r="M22" s="232"/>
      <c r="N22" s="75"/>
      <c r="O22" s="232"/>
      <c r="P22" s="232"/>
      <c r="Q22" s="231" t="s">
        <v>84</v>
      </c>
    </row>
    <row r="23" spans="1:17" s="4" customFormat="1" ht="15">
      <c r="A23" s="136"/>
      <c r="B23" s="64"/>
      <c r="C23" s="65"/>
      <c r="D23" s="66"/>
      <c r="E23" s="136"/>
      <c r="F23" s="83"/>
      <c r="G23" s="136"/>
      <c r="H23" s="116" t="s">
        <v>113</v>
      </c>
      <c r="I23" s="136"/>
      <c r="J23" s="75"/>
      <c r="K23" s="136"/>
      <c r="L23" s="136"/>
      <c r="M23" s="136"/>
      <c r="N23" s="75"/>
      <c r="O23" s="136"/>
      <c r="P23" s="136"/>
      <c r="Q23" s="135"/>
    </row>
    <row r="24" spans="1:17" s="4" customFormat="1" ht="15">
      <c r="A24" s="145">
        <v>1</v>
      </c>
      <c r="B24" s="64" t="s">
        <v>85</v>
      </c>
      <c r="C24" s="65"/>
      <c r="D24" s="66"/>
      <c r="E24" s="232">
        <v>2000</v>
      </c>
      <c r="F24" s="83">
        <v>63.06</v>
      </c>
      <c r="G24" s="232" t="s">
        <v>55</v>
      </c>
      <c r="H24" s="125" t="s">
        <v>260</v>
      </c>
      <c r="I24" s="232">
        <v>24</v>
      </c>
      <c r="J24" s="83">
        <v>6</v>
      </c>
      <c r="K24" s="232">
        <v>30</v>
      </c>
      <c r="L24" s="232"/>
      <c r="M24" s="232"/>
      <c r="N24" s="75">
        <f>J24*K24*1.15</f>
        <v>206.99999999999997</v>
      </c>
      <c r="O24" s="232">
        <v>20</v>
      </c>
      <c r="P24" s="252" t="s">
        <v>54</v>
      </c>
      <c r="Q24" s="231" t="s">
        <v>84</v>
      </c>
    </row>
    <row r="25" spans="1:17" s="4" customFormat="1" ht="15">
      <c r="A25" s="145">
        <v>2</v>
      </c>
      <c r="B25" s="210" t="s">
        <v>305</v>
      </c>
      <c r="C25" s="211"/>
      <c r="D25" s="212"/>
      <c r="E25" s="204">
        <v>2000</v>
      </c>
      <c r="F25" s="203">
        <v>63.48</v>
      </c>
      <c r="G25" s="213" t="s">
        <v>56</v>
      </c>
      <c r="H25" s="205" t="s">
        <v>294</v>
      </c>
      <c r="I25" s="204">
        <v>20</v>
      </c>
      <c r="J25" s="83">
        <v>4</v>
      </c>
      <c r="K25" s="204">
        <v>35</v>
      </c>
      <c r="L25" s="232"/>
      <c r="M25" s="232"/>
      <c r="N25" s="75">
        <f>J25*K25*1.15</f>
        <v>161</v>
      </c>
      <c r="O25" s="232">
        <v>13</v>
      </c>
      <c r="P25" s="252" t="s">
        <v>54</v>
      </c>
      <c r="Q25" s="208" t="s">
        <v>295</v>
      </c>
    </row>
    <row r="26" spans="1:17" s="4" customFormat="1" ht="15">
      <c r="A26" s="114"/>
      <c r="C26" s="146"/>
      <c r="D26" s="146"/>
      <c r="E26" s="146"/>
      <c r="F26" s="195"/>
      <c r="G26" s="146"/>
      <c r="H26" s="116" t="s">
        <v>114</v>
      </c>
      <c r="I26" s="146"/>
      <c r="J26" s="146"/>
      <c r="K26" s="146"/>
      <c r="L26" s="146"/>
      <c r="M26" s="146"/>
      <c r="N26" s="75"/>
      <c r="O26" s="146"/>
      <c r="P26" s="146"/>
      <c r="Q26" s="146"/>
    </row>
    <row r="27" spans="1:17" s="4" customFormat="1" ht="15">
      <c r="A27" s="136">
        <v>1</v>
      </c>
      <c r="B27" s="210" t="s">
        <v>148</v>
      </c>
      <c r="C27" s="211"/>
      <c r="D27" s="212"/>
      <c r="E27" s="204">
        <v>2000</v>
      </c>
      <c r="F27" s="203">
        <v>68.32</v>
      </c>
      <c r="G27" s="213" t="s">
        <v>132</v>
      </c>
      <c r="H27" s="205" t="s">
        <v>294</v>
      </c>
      <c r="I27" s="213">
        <v>20</v>
      </c>
      <c r="J27" s="83">
        <v>4</v>
      </c>
      <c r="K27" s="204">
        <v>40</v>
      </c>
      <c r="L27" s="232"/>
      <c r="M27" s="232"/>
      <c r="N27" s="75">
        <f>J27*K27*1.05</f>
        <v>168</v>
      </c>
      <c r="O27" s="232">
        <v>15</v>
      </c>
      <c r="P27" s="252" t="s">
        <v>54</v>
      </c>
      <c r="Q27" s="208" t="s">
        <v>295</v>
      </c>
    </row>
    <row r="28" spans="1:17" s="4" customFormat="1" ht="15">
      <c r="A28" s="232">
        <v>2</v>
      </c>
      <c r="B28" s="64" t="s">
        <v>284</v>
      </c>
      <c r="C28" s="65"/>
      <c r="D28" s="66"/>
      <c r="E28" s="232">
        <v>2000</v>
      </c>
      <c r="F28" s="83">
        <v>70.86</v>
      </c>
      <c r="G28" s="232" t="s">
        <v>56</v>
      </c>
      <c r="H28" s="113" t="s">
        <v>133</v>
      </c>
      <c r="I28" s="232">
        <v>20</v>
      </c>
      <c r="J28" s="83">
        <v>4</v>
      </c>
      <c r="K28" s="232">
        <v>40</v>
      </c>
      <c r="L28" s="232"/>
      <c r="M28" s="232"/>
      <c r="N28" s="75">
        <f>J28*K28*1.05</f>
        <v>168</v>
      </c>
      <c r="O28" s="232">
        <v>14</v>
      </c>
      <c r="P28" s="252" t="s">
        <v>54</v>
      </c>
      <c r="Q28" s="119" t="s">
        <v>281</v>
      </c>
    </row>
    <row r="29" spans="1:17" s="4" customFormat="1" ht="15">
      <c r="A29" s="232">
        <v>3</v>
      </c>
      <c r="B29" s="210" t="s">
        <v>301</v>
      </c>
      <c r="C29" s="211"/>
      <c r="D29" s="212"/>
      <c r="E29" s="204">
        <v>2001</v>
      </c>
      <c r="F29" s="203">
        <v>70.35</v>
      </c>
      <c r="G29" s="213" t="s">
        <v>302</v>
      </c>
      <c r="H29" s="205" t="s">
        <v>294</v>
      </c>
      <c r="I29" s="204">
        <v>16</v>
      </c>
      <c r="J29" s="83">
        <v>2</v>
      </c>
      <c r="K29" s="204">
        <v>31</v>
      </c>
      <c r="L29" s="204"/>
      <c r="M29" s="204"/>
      <c r="N29" s="75">
        <f>J29*K29*1.05</f>
        <v>65.10000000000001</v>
      </c>
      <c r="O29" s="204">
        <v>5</v>
      </c>
      <c r="P29" s="252" t="s">
        <v>54</v>
      </c>
      <c r="Q29" s="208" t="s">
        <v>295</v>
      </c>
    </row>
    <row r="30" spans="1:17" s="4" customFormat="1" ht="15">
      <c r="A30" s="136"/>
      <c r="B30" s="64"/>
      <c r="C30" s="65"/>
      <c r="D30" s="66"/>
      <c r="E30" s="136"/>
      <c r="F30" s="83"/>
      <c r="G30" s="136"/>
      <c r="H30" s="116" t="s">
        <v>115</v>
      </c>
      <c r="I30" s="136"/>
      <c r="J30" s="75"/>
      <c r="K30" s="136"/>
      <c r="L30" s="136"/>
      <c r="M30" s="136"/>
      <c r="N30" s="75"/>
      <c r="O30" s="136"/>
      <c r="P30" s="136"/>
      <c r="Q30" s="135"/>
    </row>
    <row r="31" spans="1:17" s="4" customFormat="1" ht="15">
      <c r="A31" s="145">
        <v>1</v>
      </c>
      <c r="B31" s="119" t="s">
        <v>229</v>
      </c>
      <c r="C31" s="119"/>
      <c r="D31" s="119"/>
      <c r="E31" s="232">
        <v>2000</v>
      </c>
      <c r="F31" s="83">
        <v>86.96</v>
      </c>
      <c r="G31" s="232" t="s">
        <v>132</v>
      </c>
      <c r="H31" s="125" t="s">
        <v>260</v>
      </c>
      <c r="I31" s="232">
        <v>24</v>
      </c>
      <c r="J31" s="83">
        <v>6</v>
      </c>
      <c r="K31" s="232">
        <v>30</v>
      </c>
      <c r="L31" s="232"/>
      <c r="M31" s="232"/>
      <c r="N31" s="75">
        <f>J31*K31</f>
        <v>180</v>
      </c>
      <c r="O31" s="232">
        <v>18</v>
      </c>
      <c r="P31" s="252" t="s">
        <v>54</v>
      </c>
      <c r="Q31" s="231" t="s">
        <v>84</v>
      </c>
    </row>
    <row r="32" spans="1:17" s="4" customFormat="1" ht="15">
      <c r="A32" s="145">
        <v>2</v>
      </c>
      <c r="B32" s="233" t="s">
        <v>280</v>
      </c>
      <c r="C32" s="234"/>
      <c r="D32" s="235"/>
      <c r="E32" s="232">
        <v>2000</v>
      </c>
      <c r="F32" s="83">
        <v>91.72</v>
      </c>
      <c r="G32" s="232" t="s">
        <v>54</v>
      </c>
      <c r="H32" s="113" t="s">
        <v>135</v>
      </c>
      <c r="I32" s="232">
        <v>16</v>
      </c>
      <c r="J32" s="83">
        <v>2</v>
      </c>
      <c r="K32" s="232">
        <v>50</v>
      </c>
      <c r="L32" s="232"/>
      <c r="M32" s="232"/>
      <c r="N32" s="75">
        <f>J32*K32</f>
        <v>100</v>
      </c>
      <c r="O32" s="232">
        <v>7</v>
      </c>
      <c r="P32" s="252" t="s">
        <v>54</v>
      </c>
      <c r="Q32" s="231" t="s">
        <v>140</v>
      </c>
    </row>
    <row r="33" spans="1:17" s="4" customFormat="1" ht="15">
      <c r="A33" s="145">
        <v>3</v>
      </c>
      <c r="B33" s="231" t="s">
        <v>137</v>
      </c>
      <c r="C33" s="231"/>
      <c r="D33" s="231"/>
      <c r="E33" s="232">
        <v>2000</v>
      </c>
      <c r="F33" s="83">
        <v>78.58</v>
      </c>
      <c r="G33" s="232" t="s">
        <v>56</v>
      </c>
      <c r="H33" s="113" t="s">
        <v>135</v>
      </c>
      <c r="I33" s="232">
        <v>16</v>
      </c>
      <c r="J33" s="83">
        <v>2</v>
      </c>
      <c r="K33" s="232">
        <v>43</v>
      </c>
      <c r="L33" s="232"/>
      <c r="M33" s="232"/>
      <c r="N33" s="75">
        <f>J33*K33</f>
        <v>86</v>
      </c>
      <c r="O33" s="232">
        <v>6</v>
      </c>
      <c r="P33" s="252" t="s">
        <v>54</v>
      </c>
      <c r="Q33" s="231" t="s">
        <v>136</v>
      </c>
    </row>
    <row r="34" spans="1:17" s="4" customFormat="1" ht="15">
      <c r="A34" s="145">
        <v>4</v>
      </c>
      <c r="B34" s="233" t="s">
        <v>279</v>
      </c>
      <c r="C34" s="234"/>
      <c r="D34" s="235"/>
      <c r="E34" s="232">
        <v>2001</v>
      </c>
      <c r="F34" s="83">
        <v>76.14</v>
      </c>
      <c r="G34" s="232" t="s">
        <v>56</v>
      </c>
      <c r="H34" s="113" t="s">
        <v>135</v>
      </c>
      <c r="I34" s="232">
        <v>16</v>
      </c>
      <c r="J34" s="83">
        <v>2</v>
      </c>
      <c r="K34" s="232">
        <v>24</v>
      </c>
      <c r="L34" s="232"/>
      <c r="M34" s="232"/>
      <c r="N34" s="75">
        <f>J34*K34</f>
        <v>48</v>
      </c>
      <c r="O34" s="232">
        <v>3</v>
      </c>
      <c r="P34" s="252" t="s">
        <v>54</v>
      </c>
      <c r="Q34" s="231" t="s">
        <v>136</v>
      </c>
    </row>
    <row r="35" spans="1:17" ht="15">
      <c r="A35" s="53" t="s">
        <v>51</v>
      </c>
      <c r="B35" s="53"/>
      <c r="C35" s="53"/>
      <c r="D35" s="71"/>
      <c r="E35" s="72" t="s">
        <v>225</v>
      </c>
      <c r="F35" s="53"/>
      <c r="G35" s="53"/>
      <c r="H35" s="53"/>
      <c r="I35" s="53" t="s">
        <v>51</v>
      </c>
      <c r="J35" s="53"/>
      <c r="K35" s="53"/>
      <c r="L35" s="53"/>
      <c r="M35" s="71"/>
      <c r="N35" s="23"/>
      <c r="O35" s="72" t="s">
        <v>230</v>
      </c>
      <c r="P35" s="53"/>
      <c r="Q35" s="53"/>
    </row>
    <row r="36" spans="1:15" ht="15">
      <c r="A36" s="53" t="s">
        <v>52</v>
      </c>
      <c r="B36" s="53"/>
      <c r="C36" s="53"/>
      <c r="D36" s="53"/>
      <c r="E36" s="53"/>
      <c r="F36" s="73" t="s">
        <v>227</v>
      </c>
      <c r="H36" s="53"/>
      <c r="I36" s="149" t="s">
        <v>53</v>
      </c>
      <c r="J36" s="53"/>
      <c r="K36" s="53"/>
      <c r="L36" s="53"/>
      <c r="M36" s="53"/>
      <c r="N36" s="53"/>
      <c r="O36" s="72" t="s">
        <v>226</v>
      </c>
    </row>
    <row r="37" ht="15">
      <c r="A37" s="23"/>
    </row>
  </sheetData>
  <mergeCells count="15">
    <mergeCell ref="N4:Q4"/>
    <mergeCell ref="N8:Q8"/>
    <mergeCell ref="A10:A11"/>
    <mergeCell ref="B10:D11"/>
    <mergeCell ref="E10:E11"/>
    <mergeCell ref="F10:F11"/>
    <mergeCell ref="G10:G11"/>
    <mergeCell ref="H10:H11"/>
    <mergeCell ref="I10:I11"/>
    <mergeCell ref="J10:J11"/>
    <mergeCell ref="N10:N11"/>
    <mergeCell ref="O10:O11"/>
    <mergeCell ref="P10:P11"/>
    <mergeCell ref="K10:M10"/>
    <mergeCell ref="Q10:Q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2016-03-28T03:20:50Z</dcterms:modified>
  <cp:category/>
  <cp:version/>
  <cp:contentType/>
  <cp:contentStatus/>
</cp:coreProperties>
</file>